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60" yWindow="3000" windowWidth="14880" windowHeight="5115" activeTab="3"/>
  </bookViews>
  <sheets>
    <sheet name="СВОД" sheetId="1" r:id="rId1"/>
    <sheet name="1 Без сети" sheetId="46" r:id="rId2"/>
    <sheet name="2 &lt;=10 учр" sheetId="47" r:id="rId3"/>
    <sheet name="3 &gt;10 учр" sheetId="48" r:id="rId4"/>
  </sheets>
  <externalReferences>
    <externalReference r:id="rId5"/>
  </externalReferences>
  <definedNames>
    <definedName name="_xlnm._FilterDatabase" localSheetId="1" hidden="1">'1 Без сети'!$A$6:$X$16</definedName>
    <definedName name="_xlnm._FilterDatabase" localSheetId="2" hidden="1">'2 &lt;=10 учр'!$A$6:$X$18</definedName>
    <definedName name="_xlnm._FilterDatabase" localSheetId="3" hidden="1">'3 &gt;10 учр'!$A$6:$X$11</definedName>
    <definedName name="_xlnm._FilterDatabase" localSheetId="0" hidden="1">СВОД!$A$3:$P$32</definedName>
    <definedName name="_xlnm.Print_Titles" localSheetId="1">'1 Без сети'!$5:$6</definedName>
    <definedName name="_xlnm.Print_Titles" localSheetId="2">'2 &lt;=10 учр'!$5:$6</definedName>
    <definedName name="_xlnm.Print_Titles" localSheetId="3">'3 &gt;10 учр'!$5:$6</definedName>
    <definedName name="_xlnm.Print_Titles" localSheetId="0">СВОД!$A:$B,СВОД!$3:$3</definedName>
    <definedName name="_xlnm.Print_Area" localSheetId="1">'1 Без сети'!$A$1:$E$16</definedName>
    <definedName name="_xlnm.Print_Area" localSheetId="2">'2 &lt;=10 учр'!$A$1:$E$18</definedName>
    <definedName name="_xlnm.Print_Area" localSheetId="3">'3 &gt;10 учр'!$A$1:$E$11</definedName>
    <definedName name="_xlnm.Print_Area" localSheetId="0">СВОД!$A$1:$P$30</definedName>
  </definedNames>
  <calcPr calcId="125725"/>
</workbook>
</file>

<file path=xl/calcChain.xml><?xml version="1.0" encoding="utf-8"?>
<calcChain xmlns="http://schemas.openxmlformats.org/spreadsheetml/2006/main">
  <c r="P30" i="1"/>
  <c r="J31" l="1"/>
  <c r="I31"/>
  <c r="G31"/>
  <c r="F31"/>
  <c r="B16" i="47" l="1"/>
  <c r="B9"/>
  <c r="O31" i="1" l="1"/>
  <c r="P4" l="1"/>
  <c r="D16" i="47" s="1"/>
  <c r="E16" s="1"/>
  <c r="P12" i="1" l="1"/>
  <c r="P18"/>
  <c r="P20"/>
  <c r="P24"/>
  <c r="P25"/>
  <c r="P27"/>
  <c r="P28"/>
  <c r="P29"/>
  <c r="H31" l="1"/>
  <c r="D12" i="47"/>
  <c r="E12" s="1"/>
  <c r="P21" i="1"/>
  <c r="D10" i="46" s="1"/>
  <c r="E10" s="1"/>
  <c r="E31" i="1"/>
  <c r="P23"/>
  <c r="D11" i="46" s="1"/>
  <c r="E11" s="1"/>
  <c r="P19" i="1"/>
  <c r="D11" i="47" s="1"/>
  <c r="E11" s="1"/>
  <c r="D13" i="46"/>
  <c r="E13" s="1"/>
  <c r="D8"/>
  <c r="E8" s="1"/>
  <c r="D16"/>
  <c r="E16" s="1"/>
  <c r="D12"/>
  <c r="E12" s="1"/>
  <c r="D14"/>
  <c r="E14" s="1"/>
  <c r="D15"/>
  <c r="E15" s="1"/>
  <c r="D9"/>
  <c r="E9" s="1"/>
  <c r="D7"/>
  <c r="E7" l="1"/>
  <c r="P8" i="1"/>
  <c r="P22" l="1"/>
  <c r="D15" i="47" s="1"/>
  <c r="E15" s="1"/>
  <c r="P17" i="1"/>
  <c r="P16"/>
  <c r="P15"/>
  <c r="D13" i="47" s="1"/>
  <c r="E13" s="1"/>
  <c r="P13" i="1"/>
  <c r="D8" i="47" s="1"/>
  <c r="E8" s="1"/>
  <c r="P9" i="1"/>
  <c r="D8" i="48" s="1"/>
  <c r="E8" s="1"/>
  <c r="P7" i="1"/>
  <c r="D7" i="48" s="1"/>
  <c r="E7" s="1"/>
  <c r="P10" i="1"/>
  <c r="D18" i="47" s="1"/>
  <c r="E18" s="1"/>
  <c r="P14" i="1"/>
  <c r="D10" i="47" s="1"/>
  <c r="E10" s="1"/>
  <c r="D7"/>
  <c r="P11" i="1"/>
  <c r="D14" i="47" s="1"/>
  <c r="E14" s="1"/>
  <c r="N31" i="1"/>
  <c r="M31"/>
  <c r="D31"/>
  <c r="E7" i="47" l="1"/>
  <c r="L31" i="1"/>
  <c r="P26"/>
  <c r="D11" i="48" s="1"/>
  <c r="E11" s="1"/>
  <c r="P6" i="1"/>
  <c r="D9" i="48" s="1"/>
  <c r="D10"/>
  <c r="E10" s="1"/>
  <c r="D17" i="47"/>
  <c r="E17" s="1"/>
  <c r="K31" i="1" l="1"/>
  <c r="P5"/>
  <c r="P31" s="1"/>
  <c r="E9" i="48"/>
  <c r="D9" i="47" l="1"/>
  <c r="E9" l="1"/>
</calcChain>
</file>

<file path=xl/connections.xml><?xml version="1.0" encoding="utf-8"?>
<connections xmlns="http://schemas.openxmlformats.org/spreadsheetml/2006/main">
  <connection id="1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<sst xmlns="http://schemas.openxmlformats.org/spreadsheetml/2006/main" count="196" uniqueCount="84">
  <si>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</si>
  <si>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</si>
  <si>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</si>
  <si>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</si>
  <si>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</si>
  <si>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</si>
  <si>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</si>
  <si>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</si>
  <si>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</si>
  <si>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</si>
  <si>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 xml:space="preserve">Министерство сельского хозяйства и продовольствия Забайкальского края 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</si>
  <si>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</si>
  <si>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</si>
  <si>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</si>
  <si>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</si>
  <si>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</si>
  <si>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Министерство международного сотрудничества, внешнеэкономических связей и туризма Забайкальского края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</si>
  <si>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</si>
  <si>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</si>
  <si>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</si>
  <si>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</si>
  <si>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</si>
  <si>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025</t>
  </si>
  <si>
    <t xml:space="preserve">Министерство образования, науки и молодежной политики Забайкальского края </t>
  </si>
  <si>
    <t>026</t>
  </si>
  <si>
    <t>Министерство территориального развития Забайкальского края</t>
  </si>
  <si>
    <t>027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</si>
  <si>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</si>
  <si>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</si>
  <si>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</si>
  <si>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</si>
  <si>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</si>
  <si>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</si>
  <si>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</si>
  <si>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</si>
  <si>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 xml:space="preserve">Министерство природных ресурсов и экологии Забайкальского края </t>
  </si>
  <si>
    <t>046</t>
  </si>
  <si>
    <t>Законодательное Собрание Забайкальского края</t>
  </si>
  <si>
    <t>Уполномоченный по правам человека в Забайкальском крае и его аппарат</t>
  </si>
  <si>
    <t>Код ведомства</t>
  </si>
  <si>
    <t>Наименование</t>
  </si>
  <si>
    <t>№ п/п</t>
  </si>
  <si>
    <t>ИТОГО</t>
  </si>
  <si>
    <t>063</t>
  </si>
  <si>
    <t>Кол-во подве-домст-венных учреж-дений</t>
  </si>
  <si>
    <t>Сводная оценка (балл)</t>
  </si>
  <si>
    <t>Министерство экономического развития Забайкальского края</t>
  </si>
  <si>
    <t>066</t>
  </si>
  <si>
    <t>067</t>
  </si>
  <si>
    <t>сайт bus.gov.ru</t>
  </si>
  <si>
    <t>Уполномоченный по правам ребенка в Забайкальском крае и его аппарат</t>
  </si>
  <si>
    <t>065</t>
  </si>
  <si>
    <t>Уровень качества финансового менеджмента</t>
  </si>
  <si>
    <t>Уполномоченный по защите прав предпринимателей в Забайкальском крае</t>
  </si>
  <si>
    <t>068</t>
  </si>
  <si>
    <t>064</t>
  </si>
  <si>
    <t>Министерство международного сотрудничества и внешнеэкономических связей Забайкальского края</t>
  </si>
  <si>
    <t>Представительство Правительства Забайкальского края при Правительстве Российской Федерации</t>
  </si>
  <si>
    <t>Уполномоченный по защите правм предпринимателей в Забайкальском крае</t>
  </si>
  <si>
    <t xml:space="preserve">Министерство природных ресурсов  Забайкальского края </t>
  </si>
  <si>
    <t xml:space="preserve">Министерство сельского хозяйства Забайкальского края </t>
  </si>
  <si>
    <t>Министерство труда и социальной защиты населения Забайкальского края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</si>
  <si>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</si>
  <si>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</si>
  <si>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</si>
  <si>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>073</t>
  </si>
  <si>
    <t xml:space="preserve">4. Количество справок об  изменении сводной бюджетной росписи </t>
  </si>
  <si>
    <t>Х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</si>
  <si>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</si>
  <si>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8. Эффективность управления просроченной  кредиторской задолженностью</t>
  </si>
  <si>
    <t xml:space="preserve">9. Объем просроченной  кредиторской задолженности  по заработной плате </t>
  </si>
  <si>
    <t>16. Соблюдение сроков приведения государственной программы в соответствие с законом Забайкальского края о бюджете на очередной финансовый год и плановый период</t>
  </si>
  <si>
    <t>18. Своевременность предоставления сводной  квартальной (годовой) бюджетной отчетности</t>
  </si>
  <si>
    <t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«Интернет» www.bus.gov.ru</t>
  </si>
  <si>
    <t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«Интернет» www.bus.gov.ru</t>
  </si>
  <si>
    <t>22. Доля государственных учреждений, подведомственных ГРБС, опубликовавших баланс за отчетный финансовый год на официальном сайте в сети «Интернет» www.bus.gov.ru</t>
  </si>
  <si>
    <t>Оценка качества финансового менеджмента главных распорядителей средств бюджета Забайкальского края, не осуществляющих функции и полномочия учредителя государственных учреждений</t>
  </si>
  <si>
    <t>Оценка качества финансового менеджмента</t>
  </si>
  <si>
    <t>Оценка качества финансового менеджмента главных распорядителей средств бюджета Забайкальского края, осуществляющих функции и полномочия учредителя в отношении не более десяти государственных учреждений</t>
  </si>
  <si>
    <t>Оценка качества финансового менеджмента главных распорядителей средств бюджета Забайкальского края, осуществляющих функции и полномочия учредителя в отношении более десяти государственных учреждений</t>
  </si>
  <si>
    <t xml:space="preserve"> за I квартал 2019 года</t>
  </si>
  <si>
    <t xml:space="preserve"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в информационно-телекоммуникационной сети «Интернет» www.bus.gov.ru </t>
  </si>
  <si>
    <t>28.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</t>
  </si>
  <si>
    <t>Оценка качества финансового менеджмента главных распорядителей средств бюджета Забайкальского края  за I квартал 2019 года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</si>
</sst>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"/>
    <numFmt numFmtId="166" formatCode="0.0%"/>
    <numFmt numFmtId="167" formatCode="#,##0.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7" applyNumberFormat="0" applyAlignment="0" applyProtection="0"/>
    <xf numFmtId="0" fontId="12" fillId="31" borderId="10" applyNumberFormat="0" applyAlignment="0" applyProtection="0"/>
    <xf numFmtId="0" fontId="13" fillId="0" borderId="0" applyNumberFormat="0" applyFill="0" applyBorder="0" applyAlignment="0" applyProtection="0"/>
    <xf numFmtId="0" fontId="14" fillId="32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3" borderId="7" applyNumberFormat="0" applyAlignment="0" applyProtection="0"/>
    <xf numFmtId="0" fontId="19" fillId="0" borderId="9" applyNumberFormat="0" applyFill="0" applyAlignment="0" applyProtection="0"/>
    <xf numFmtId="0" fontId="20" fillId="34" borderId="0" applyNumberFormat="0" applyBorder="0" applyAlignment="0" applyProtection="0"/>
    <xf numFmtId="0" fontId="8" fillId="35" borderId="11" applyNumberFormat="0" applyFont="0" applyAlignment="0" applyProtection="0"/>
    <xf numFmtId="0" fontId="21" fillId="3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/>
    <xf numFmtId="0" fontId="4" fillId="3" borderId="1" xfId="1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2" fillId="2" borderId="0" xfId="0" applyFont="1" applyFill="1" applyBorder="1"/>
    <xf numFmtId="0" fontId="3" fillId="3" borderId="1" xfId="0" applyFont="1" applyFill="1" applyBorder="1" applyAlignment="1">
      <alignment horizontal="center" vertical="center" textRotation="88"/>
    </xf>
    <xf numFmtId="166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3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Output" xfId="39"/>
    <cellStyle name="Title" xfId="40"/>
    <cellStyle name="Total" xfId="41"/>
    <cellStyle name="Warning Text" xfId="42"/>
    <cellStyle name="Обычный" xfId="0" builtinId="0"/>
    <cellStyle name="Обычный 2" xfId="43"/>
    <cellStyle name="Финансовый" xfId="1" builtinId="3"/>
  </cellStyles>
  <dxfs count="0"/>
  <tableStyles count="0" defaultTableStyle="TableStyleMedium9" defaultPivotStyle="PivotStyleLight16"/>
  <colors>
    <mruColors>
      <color rgb="FFCCFF99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6;&#1072;&#1073;&#1086;&#1090;&#1072;/&#1060;&#1080;&#1085;&#1072;&#1085;&#1089;&#1086;&#1074;&#1099;&#1081;%20&#1084;&#1077;&#1085;&#1077;&#1076;&#1078;&#1084;&#1077;&#1085;&#1090;/2018%20&#1075;&#1086;&#1076;/2018%20&#1075;&#1086;&#1076;&#1086;&#1074;&#1086;&#1081;/&#1060;&#1080;&#1085;&#1072;&#1085;&#1089;&#1086;&#1074;&#1099;&#1081;%20&#1084;&#1077;&#1085;&#1077;&#1076;&#1078;&#1084;&#1077;&#1085;&#1090;%202018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1. Предоставление РРО"/>
      <sheetName val="2. Предоставление ОБАС"/>
      <sheetName val="3. Качество ОБАС"/>
      <sheetName val="4. Количество справок СБР"/>
      <sheetName val="5. Отклонение по доходам (от пл"/>
      <sheetName val="6. Отклонение по доходам (ан п)"/>
      <sheetName val="7. Формирование перечня доходов"/>
      <sheetName val="8. Проср кред зад-ть"/>
      <sheetName val="9. КЗ по ЗП"/>
      <sheetName val="10. 100% госзадания"/>
      <sheetName val="11. Остаток субсидии ГЗ"/>
      <sheetName val="12. Сводные отчеты о ГЗ"/>
      <sheetName val="13. Нормативы затрат"/>
      <sheetName val="14. Эффективный контракт"/>
      <sheetName val="15. Штрафы и санкции ГЗ"/>
      <sheetName val="16. Приведение ГП"/>
      <sheetName val="17. Принос доход деят-ть"/>
      <sheetName val="18. Годовая отчетность"/>
      <sheetName val="19. Размещение госзаданий"/>
      <sheetName val="20. Размещение Плана ФХД"/>
      <sheetName val="21. Размещение отчета об имущ"/>
      <sheetName val="22. Размещение баланса"/>
      <sheetName val="23. Внутренний ФК"/>
      <sheetName val="24. Нарушения по ФК"/>
      <sheetName val="25. Проверки закупок"/>
      <sheetName val="26. Взыскание по исп. документа"/>
      <sheetName val="27. Мониторинг рез-в ФД"/>
      <sheetName val="28. Пок-ли рез-ти"/>
      <sheetName val="1 Без сети"/>
      <sheetName val="2 &lt;=10 учр"/>
      <sheetName val="3 &gt;10 учр"/>
      <sheetName val="Лист1"/>
    </sheetNames>
    <sheetDataSet>
      <sheetData sheetId="0">
        <row r="5">
          <cell r="B5" t="str">
            <v>Администрация Губернатора Забайкальского края</v>
          </cell>
        </row>
        <row r="6">
          <cell r="B6" t="str">
            <v>Министерство финансов Забайкальского края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rgb="FF92D050"/>
  </sheetPr>
  <dimension ref="A1:P32"/>
  <sheetViews>
    <sheetView view="pageBreakPreview" zoomScale="70" zoomScaleNormal="62" zoomScaleSheetLayoutView="70" workbookViewId="0">
      <pane xSplit="4" ySplit="3" topLeftCell="E4" activePane="bottomRight" state="frozen"/>
      <selection pane="topRight" activeCell="F1" sqref="F1"/>
      <selection pane="bottomLeft" activeCell="A5" sqref="A5"/>
      <selection pane="bottomRight" activeCell="I21" sqref="I21"/>
    </sheetView>
  </sheetViews>
  <sheetFormatPr defaultColWidth="9.140625" defaultRowHeight="15.75"/>
  <cols>
    <col min="1" max="1" width="4.85546875" style="2" customWidth="1"/>
    <col min="2" max="2" width="83.7109375" style="3" customWidth="1"/>
    <col min="3" max="3" width="11.85546875" style="1" hidden="1" customWidth="1"/>
    <col min="4" max="4" width="9.42578125" style="2" hidden="1" customWidth="1"/>
    <col min="5" max="5" width="16" style="15" customWidth="1"/>
    <col min="6" max="6" width="19.140625" style="13" customWidth="1"/>
    <col min="7" max="7" width="17" style="16" customWidth="1"/>
    <col min="8" max="8" width="29.28515625" style="16" customWidth="1"/>
    <col min="9" max="9" width="24.5703125" style="1" customWidth="1"/>
    <col min="10" max="10" width="22.5703125" style="1" customWidth="1"/>
    <col min="11" max="11" width="31.85546875" style="1" customWidth="1"/>
    <col min="12" max="12" width="30.28515625" style="1" customWidth="1"/>
    <col min="13" max="13" width="33.140625" style="1" customWidth="1"/>
    <col min="14" max="15" width="27.28515625" style="1" customWidth="1"/>
    <col min="16" max="16" width="12.140625" style="8" customWidth="1"/>
    <col min="17" max="16384" width="9.140625" style="1"/>
  </cols>
  <sheetData>
    <row r="1" spans="1:16" ht="15.75" customHeight="1">
      <c r="A1" s="45" t="s">
        <v>83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8.75" customHeight="1">
      <c r="A2" s="46"/>
      <c r="B2" s="46"/>
      <c r="C2" s="46"/>
      <c r="D2" s="46"/>
      <c r="E2" s="46"/>
      <c r="F2" s="46"/>
      <c r="G2" s="46"/>
      <c r="H2" s="46"/>
      <c r="I2" s="46"/>
      <c r="J2" s="47"/>
      <c r="K2" s="47"/>
      <c r="L2" s="47"/>
      <c r="M2" s="47"/>
      <c r="N2" s="47"/>
      <c r="O2" s="47"/>
      <c r="P2" s="47"/>
    </row>
    <row r="3" spans="1:16" ht="174" customHeight="1">
      <c r="A3" s="25" t="s">
        <v>41</v>
      </c>
      <c r="B3" s="26" t="s">
        <v>40</v>
      </c>
      <c r="C3" s="25" t="s">
        <v>39</v>
      </c>
      <c r="D3" s="25" t="s">
        <v>44</v>
      </c>
      <c r="E3" s="39" t="s">
        <v>66</v>
      </c>
      <c r="F3" s="39" t="s">
        <v>69</v>
      </c>
      <c r="G3" s="39" t="s">
        <v>70</v>
      </c>
      <c r="H3" s="39" t="s">
        <v>71</v>
      </c>
      <c r="I3" s="39" t="s">
        <v>68</v>
      </c>
      <c r="J3" s="5" t="s">
        <v>72</v>
      </c>
      <c r="K3" s="5" t="s">
        <v>81</v>
      </c>
      <c r="L3" s="5" t="s">
        <v>73</v>
      </c>
      <c r="M3" s="5" t="s">
        <v>74</v>
      </c>
      <c r="N3" s="5" t="s">
        <v>75</v>
      </c>
      <c r="O3" s="5" t="s">
        <v>82</v>
      </c>
      <c r="P3" s="17" t="s">
        <v>42</v>
      </c>
    </row>
    <row r="4" spans="1:16" ht="18" customHeight="1">
      <c r="A4" s="4">
        <v>1</v>
      </c>
      <c r="B4" s="9" t="s">
        <v>0</v>
      </c>
      <c r="C4" s="10" t="s">
        <v>1</v>
      </c>
      <c r="D4" s="4">
        <v>0</v>
      </c>
      <c r="E4" s="23">
        <v>5</v>
      </c>
      <c r="F4" s="27">
        <v>5</v>
      </c>
      <c r="G4" s="27">
        <v>5</v>
      </c>
      <c r="H4" s="27">
        <v>0</v>
      </c>
      <c r="I4" s="22">
        <v>0</v>
      </c>
      <c r="J4" s="28">
        <v>4</v>
      </c>
      <c r="K4" s="28">
        <v>5</v>
      </c>
      <c r="L4" s="28">
        <v>5</v>
      </c>
      <c r="M4" s="28">
        <v>0</v>
      </c>
      <c r="N4" s="28">
        <v>1</v>
      </c>
      <c r="O4" s="28">
        <v>5</v>
      </c>
      <c r="P4" s="21">
        <f>SUM(E4:O4)</f>
        <v>35</v>
      </c>
    </row>
    <row r="5" spans="1:16" ht="18" customHeight="1">
      <c r="A5" s="4">
        <v>2</v>
      </c>
      <c r="B5" s="9" t="s">
        <v>2</v>
      </c>
      <c r="C5" s="10" t="s">
        <v>3</v>
      </c>
      <c r="D5" s="4">
        <v>2</v>
      </c>
      <c r="E5" s="23">
        <v>5</v>
      </c>
      <c r="F5" s="27">
        <v>5</v>
      </c>
      <c r="G5" s="27">
        <v>5</v>
      </c>
      <c r="H5" s="27">
        <v>5</v>
      </c>
      <c r="I5" s="41">
        <v>2.1</v>
      </c>
      <c r="J5" s="28">
        <v>5</v>
      </c>
      <c r="K5" s="28">
        <v>5</v>
      </c>
      <c r="L5" s="42">
        <v>4.3</v>
      </c>
      <c r="M5" s="28">
        <v>5</v>
      </c>
      <c r="N5" s="28">
        <v>5</v>
      </c>
      <c r="O5" s="42">
        <v>3.5</v>
      </c>
      <c r="P5" s="21">
        <f t="shared" ref="P5:P29" si="0">SUM(E5:O5)</f>
        <v>49.9</v>
      </c>
    </row>
    <row r="6" spans="1:16" ht="19.5" customHeight="1">
      <c r="A6" s="4">
        <v>3</v>
      </c>
      <c r="B6" s="9" t="s">
        <v>4</v>
      </c>
      <c r="C6" s="10" t="s">
        <v>5</v>
      </c>
      <c r="D6" s="4">
        <v>70</v>
      </c>
      <c r="E6" s="23">
        <v>5</v>
      </c>
      <c r="F6" s="27">
        <v>0</v>
      </c>
      <c r="G6" s="27">
        <v>5</v>
      </c>
      <c r="H6" s="27">
        <v>5</v>
      </c>
      <c r="I6" s="22">
        <v>2</v>
      </c>
      <c r="J6" s="28">
        <v>5</v>
      </c>
      <c r="K6" s="28">
        <v>5</v>
      </c>
      <c r="L6" s="28">
        <v>1</v>
      </c>
      <c r="M6" s="28">
        <v>5</v>
      </c>
      <c r="N6" s="28">
        <v>5</v>
      </c>
      <c r="O6" s="28">
        <v>0</v>
      </c>
      <c r="P6" s="21">
        <f t="shared" si="0"/>
        <v>38</v>
      </c>
    </row>
    <row r="7" spans="1:16" ht="18" customHeight="1">
      <c r="A7" s="4">
        <v>4</v>
      </c>
      <c r="B7" s="9" t="s">
        <v>6</v>
      </c>
      <c r="C7" s="10" t="s">
        <v>7</v>
      </c>
      <c r="D7" s="4">
        <v>22</v>
      </c>
      <c r="E7" s="23">
        <v>5</v>
      </c>
      <c r="F7" s="27">
        <v>0</v>
      </c>
      <c r="G7" s="27">
        <v>5</v>
      </c>
      <c r="H7" s="27">
        <v>5</v>
      </c>
      <c r="I7" s="22">
        <v>5</v>
      </c>
      <c r="J7" s="28">
        <v>4</v>
      </c>
      <c r="K7" s="28">
        <v>5</v>
      </c>
      <c r="L7" s="28">
        <v>5</v>
      </c>
      <c r="M7" s="28">
        <v>5</v>
      </c>
      <c r="N7" s="28">
        <v>5</v>
      </c>
      <c r="O7" s="28">
        <v>5</v>
      </c>
      <c r="P7" s="21">
        <f t="shared" si="0"/>
        <v>49</v>
      </c>
    </row>
    <row r="8" spans="1:16" ht="17.25" customHeight="1">
      <c r="A8" s="4">
        <v>5</v>
      </c>
      <c r="B8" s="9" t="s">
        <v>8</v>
      </c>
      <c r="C8" s="10" t="s">
        <v>9</v>
      </c>
      <c r="D8" s="4">
        <v>3</v>
      </c>
      <c r="E8" s="23">
        <v>5</v>
      </c>
      <c r="F8" s="27">
        <v>5</v>
      </c>
      <c r="G8" s="27">
        <v>5</v>
      </c>
      <c r="H8" s="27">
        <v>5</v>
      </c>
      <c r="I8" s="22">
        <v>5</v>
      </c>
      <c r="J8" s="28">
        <v>4</v>
      </c>
      <c r="K8" s="28">
        <v>5</v>
      </c>
      <c r="L8" s="28">
        <v>5</v>
      </c>
      <c r="M8" s="28">
        <v>5</v>
      </c>
      <c r="N8" s="28">
        <v>5</v>
      </c>
      <c r="O8" s="42">
        <v>3.5</v>
      </c>
      <c r="P8" s="21">
        <f t="shared" si="0"/>
        <v>52.5</v>
      </c>
    </row>
    <row r="9" spans="1:16">
      <c r="A9" s="4">
        <v>6</v>
      </c>
      <c r="B9" s="9" t="s">
        <v>61</v>
      </c>
      <c r="C9" s="10" t="s">
        <v>11</v>
      </c>
      <c r="D9" s="4">
        <v>62</v>
      </c>
      <c r="E9" s="23">
        <v>5</v>
      </c>
      <c r="F9" s="27">
        <v>5</v>
      </c>
      <c r="G9" s="27">
        <v>5</v>
      </c>
      <c r="H9" s="27">
        <v>5</v>
      </c>
      <c r="I9" s="22">
        <v>2</v>
      </c>
      <c r="J9" s="28">
        <v>5</v>
      </c>
      <c r="K9" s="28">
        <v>5</v>
      </c>
      <c r="L9" s="28">
        <v>5</v>
      </c>
      <c r="M9" s="28">
        <v>0</v>
      </c>
      <c r="N9" s="28">
        <v>5</v>
      </c>
      <c r="O9" s="28">
        <v>5</v>
      </c>
      <c r="P9" s="21">
        <f t="shared" si="0"/>
        <v>47</v>
      </c>
    </row>
    <row r="10" spans="1:16">
      <c r="A10" s="4">
        <v>7</v>
      </c>
      <c r="B10" s="9" t="s">
        <v>12</v>
      </c>
      <c r="C10" s="10" t="s">
        <v>13</v>
      </c>
      <c r="D10" s="4">
        <v>9</v>
      </c>
      <c r="E10" s="23">
        <v>5</v>
      </c>
      <c r="F10" s="27">
        <v>0</v>
      </c>
      <c r="G10" s="27">
        <v>5</v>
      </c>
      <c r="H10" s="27">
        <v>5</v>
      </c>
      <c r="I10" s="22">
        <v>0</v>
      </c>
      <c r="J10" s="28">
        <v>5</v>
      </c>
      <c r="K10" s="28">
        <v>1</v>
      </c>
      <c r="L10" s="28">
        <v>5</v>
      </c>
      <c r="M10" s="28">
        <v>0</v>
      </c>
      <c r="N10" s="28">
        <v>1</v>
      </c>
      <c r="O10" s="28">
        <v>5</v>
      </c>
      <c r="P10" s="21">
        <f t="shared" si="0"/>
        <v>32</v>
      </c>
    </row>
    <row r="11" spans="1:16" ht="31.5">
      <c r="A11" s="4">
        <v>8</v>
      </c>
      <c r="B11" s="9" t="s">
        <v>14</v>
      </c>
      <c r="C11" s="10" t="s">
        <v>15</v>
      </c>
      <c r="D11" s="4">
        <v>3</v>
      </c>
      <c r="E11" s="23">
        <v>5</v>
      </c>
      <c r="F11" s="27">
        <v>0</v>
      </c>
      <c r="G11" s="27">
        <v>5</v>
      </c>
      <c r="H11" s="27">
        <v>0</v>
      </c>
      <c r="I11" s="22">
        <v>0</v>
      </c>
      <c r="J11" s="28">
        <v>5</v>
      </c>
      <c r="K11" s="28">
        <v>5</v>
      </c>
      <c r="L11" s="28">
        <v>5</v>
      </c>
      <c r="M11" s="28">
        <v>5</v>
      </c>
      <c r="N11" s="28">
        <v>5</v>
      </c>
      <c r="O11" s="42">
        <v>3.5</v>
      </c>
      <c r="P11" s="21">
        <f t="shared" si="0"/>
        <v>38.5</v>
      </c>
    </row>
    <row r="12" spans="1:16" ht="31.5">
      <c r="A12" s="4">
        <v>9</v>
      </c>
      <c r="B12" s="9" t="s">
        <v>56</v>
      </c>
      <c r="C12" s="10" t="s">
        <v>17</v>
      </c>
      <c r="D12" s="4">
        <v>0</v>
      </c>
      <c r="E12" s="23">
        <v>5</v>
      </c>
      <c r="F12" s="27">
        <v>5</v>
      </c>
      <c r="G12" s="27">
        <v>5</v>
      </c>
      <c r="H12" s="27">
        <v>5</v>
      </c>
      <c r="I12" s="22" t="s">
        <v>67</v>
      </c>
      <c r="J12" s="28">
        <v>5</v>
      </c>
      <c r="K12" s="28" t="s">
        <v>67</v>
      </c>
      <c r="L12" s="28" t="s">
        <v>67</v>
      </c>
      <c r="M12" s="28" t="s">
        <v>67</v>
      </c>
      <c r="N12" s="28" t="s">
        <v>67</v>
      </c>
      <c r="O12" s="42">
        <v>3.5</v>
      </c>
      <c r="P12" s="21">
        <f t="shared" si="0"/>
        <v>28.5</v>
      </c>
    </row>
    <row r="13" spans="1:16" s="3" customFormat="1" ht="36.75" customHeight="1">
      <c r="A13" s="4">
        <v>10</v>
      </c>
      <c r="B13" s="9" t="s">
        <v>18</v>
      </c>
      <c r="C13" s="10" t="s">
        <v>19</v>
      </c>
      <c r="D13" s="4">
        <v>3</v>
      </c>
      <c r="E13" s="23">
        <v>5</v>
      </c>
      <c r="F13" s="27">
        <v>5</v>
      </c>
      <c r="G13" s="27">
        <v>5</v>
      </c>
      <c r="H13" s="27">
        <v>5</v>
      </c>
      <c r="I13" s="22">
        <v>0</v>
      </c>
      <c r="J13" s="28">
        <v>5</v>
      </c>
      <c r="K13" s="28">
        <v>5</v>
      </c>
      <c r="L13" s="28">
        <v>5</v>
      </c>
      <c r="M13" s="28">
        <v>5</v>
      </c>
      <c r="N13" s="28">
        <v>5</v>
      </c>
      <c r="O13" s="28">
        <v>5</v>
      </c>
      <c r="P13" s="21">
        <f t="shared" si="0"/>
        <v>50</v>
      </c>
    </row>
    <row r="14" spans="1:16">
      <c r="A14" s="4">
        <v>11</v>
      </c>
      <c r="B14" s="9" t="s">
        <v>20</v>
      </c>
      <c r="C14" s="10" t="s">
        <v>21</v>
      </c>
      <c r="D14" s="4">
        <v>1</v>
      </c>
      <c r="E14" s="23">
        <v>5</v>
      </c>
      <c r="F14" s="27">
        <v>5</v>
      </c>
      <c r="G14" s="27">
        <v>5</v>
      </c>
      <c r="H14" s="43">
        <v>3.1</v>
      </c>
      <c r="I14" s="41">
        <v>2.1</v>
      </c>
      <c r="J14" s="28">
        <v>5</v>
      </c>
      <c r="K14" s="28">
        <v>5</v>
      </c>
      <c r="L14" s="42">
        <v>4.3</v>
      </c>
      <c r="M14" s="28">
        <v>5</v>
      </c>
      <c r="N14" s="28">
        <v>5</v>
      </c>
      <c r="O14" s="42">
        <v>3.5</v>
      </c>
      <c r="P14" s="21">
        <f t="shared" si="0"/>
        <v>48</v>
      </c>
    </row>
    <row r="15" spans="1:16" s="3" customFormat="1" ht="15.75" customHeight="1">
      <c r="A15" s="4">
        <v>12</v>
      </c>
      <c r="B15" s="9" t="s">
        <v>46</v>
      </c>
      <c r="C15" s="10" t="s">
        <v>22</v>
      </c>
      <c r="D15" s="4">
        <v>1</v>
      </c>
      <c r="E15" s="23">
        <v>5</v>
      </c>
      <c r="F15" s="27">
        <v>0</v>
      </c>
      <c r="G15" s="27">
        <v>5</v>
      </c>
      <c r="H15" s="27">
        <v>5</v>
      </c>
      <c r="I15" s="22">
        <v>0</v>
      </c>
      <c r="J15" s="28">
        <v>5</v>
      </c>
      <c r="K15" s="28">
        <v>0</v>
      </c>
      <c r="L15" s="28">
        <v>5</v>
      </c>
      <c r="M15" s="28">
        <v>5</v>
      </c>
      <c r="N15" s="28">
        <v>5</v>
      </c>
      <c r="O15" s="28">
        <v>5</v>
      </c>
      <c r="P15" s="21">
        <f t="shared" si="0"/>
        <v>40</v>
      </c>
    </row>
    <row r="16" spans="1:16">
      <c r="A16" s="4">
        <v>13</v>
      </c>
      <c r="B16" s="9" t="s">
        <v>23</v>
      </c>
      <c r="C16" s="10" t="s">
        <v>24</v>
      </c>
      <c r="D16" s="4">
        <v>49</v>
      </c>
      <c r="E16" s="23">
        <v>5</v>
      </c>
      <c r="F16" s="27">
        <v>0</v>
      </c>
      <c r="G16" s="27">
        <v>5</v>
      </c>
      <c r="H16" s="27">
        <v>5</v>
      </c>
      <c r="I16" s="22">
        <v>5</v>
      </c>
      <c r="J16" s="28">
        <v>4</v>
      </c>
      <c r="K16" s="28">
        <v>0</v>
      </c>
      <c r="L16" s="28">
        <v>3</v>
      </c>
      <c r="M16" s="28">
        <v>0</v>
      </c>
      <c r="N16" s="28">
        <v>3</v>
      </c>
      <c r="O16" s="28">
        <v>5</v>
      </c>
      <c r="P16" s="21">
        <f t="shared" si="0"/>
        <v>35</v>
      </c>
    </row>
    <row r="17" spans="1:16">
      <c r="A17" s="4">
        <v>14</v>
      </c>
      <c r="B17" s="9" t="s">
        <v>25</v>
      </c>
      <c r="C17" s="10" t="s">
        <v>26</v>
      </c>
      <c r="D17" s="4">
        <v>2</v>
      </c>
      <c r="E17" s="23">
        <v>5</v>
      </c>
      <c r="F17" s="27">
        <v>5</v>
      </c>
      <c r="G17" s="27">
        <v>5</v>
      </c>
      <c r="H17" s="27">
        <v>0</v>
      </c>
      <c r="I17" s="22">
        <v>0</v>
      </c>
      <c r="J17" s="28">
        <v>5</v>
      </c>
      <c r="K17" s="28">
        <v>5</v>
      </c>
      <c r="L17" s="28">
        <v>5</v>
      </c>
      <c r="M17" s="28">
        <v>5</v>
      </c>
      <c r="N17" s="28">
        <v>5</v>
      </c>
      <c r="O17" s="28">
        <v>0</v>
      </c>
      <c r="P17" s="21">
        <f t="shared" si="0"/>
        <v>40</v>
      </c>
    </row>
    <row r="18" spans="1:16">
      <c r="A18" s="4">
        <v>15</v>
      </c>
      <c r="B18" s="9" t="s">
        <v>27</v>
      </c>
      <c r="C18" s="10" t="s">
        <v>28</v>
      </c>
      <c r="D18" s="4">
        <v>0</v>
      </c>
      <c r="E18" s="23">
        <v>5</v>
      </c>
      <c r="F18" s="27">
        <v>5</v>
      </c>
      <c r="G18" s="27">
        <v>5</v>
      </c>
      <c r="H18" s="43">
        <v>3.1</v>
      </c>
      <c r="I18" s="22" t="s">
        <v>67</v>
      </c>
      <c r="J18" s="28">
        <v>5</v>
      </c>
      <c r="K18" s="28" t="s">
        <v>67</v>
      </c>
      <c r="L18" s="28" t="s">
        <v>67</v>
      </c>
      <c r="M18" s="28" t="s">
        <v>67</v>
      </c>
      <c r="N18" s="28" t="s">
        <v>67</v>
      </c>
      <c r="O18" s="42">
        <v>3.5</v>
      </c>
      <c r="P18" s="21">
        <f t="shared" si="0"/>
        <v>26.6</v>
      </c>
    </row>
    <row r="19" spans="1:16">
      <c r="A19" s="4">
        <v>16</v>
      </c>
      <c r="B19" s="9" t="s">
        <v>29</v>
      </c>
      <c r="C19" s="10" t="s">
        <v>30</v>
      </c>
      <c r="D19" s="4">
        <v>1</v>
      </c>
      <c r="E19" s="23">
        <v>5</v>
      </c>
      <c r="F19" s="27">
        <v>5</v>
      </c>
      <c r="G19" s="27">
        <v>5</v>
      </c>
      <c r="H19" s="43">
        <v>3.1</v>
      </c>
      <c r="I19" s="22" t="s">
        <v>67</v>
      </c>
      <c r="J19" s="28">
        <v>4</v>
      </c>
      <c r="K19" s="28">
        <v>5</v>
      </c>
      <c r="L19" s="42">
        <v>4.3</v>
      </c>
      <c r="M19" s="28">
        <v>5</v>
      </c>
      <c r="N19" s="28">
        <v>5</v>
      </c>
      <c r="O19" s="42">
        <v>3.5</v>
      </c>
      <c r="P19" s="21">
        <f t="shared" si="0"/>
        <v>44.900000000000006</v>
      </c>
    </row>
    <row r="20" spans="1:16">
      <c r="A20" s="4">
        <v>17</v>
      </c>
      <c r="B20" s="9" t="s">
        <v>31</v>
      </c>
      <c r="C20" s="10" t="s">
        <v>32</v>
      </c>
      <c r="D20" s="4">
        <v>0</v>
      </c>
      <c r="E20" s="23">
        <v>5</v>
      </c>
      <c r="F20" s="27">
        <v>5</v>
      </c>
      <c r="G20" s="27">
        <v>5</v>
      </c>
      <c r="H20" s="43">
        <v>3.1</v>
      </c>
      <c r="I20" s="22" t="s">
        <v>67</v>
      </c>
      <c r="J20" s="28">
        <v>5</v>
      </c>
      <c r="K20" s="28" t="s">
        <v>67</v>
      </c>
      <c r="L20" s="28" t="s">
        <v>67</v>
      </c>
      <c r="M20" s="28" t="s">
        <v>67</v>
      </c>
      <c r="N20" s="28" t="s">
        <v>67</v>
      </c>
      <c r="O20" s="42">
        <v>3.5</v>
      </c>
      <c r="P20" s="21">
        <f t="shared" si="0"/>
        <v>26.6</v>
      </c>
    </row>
    <row r="21" spans="1:16">
      <c r="A21" s="4">
        <v>18</v>
      </c>
      <c r="B21" s="9" t="s">
        <v>33</v>
      </c>
      <c r="C21" s="10" t="s">
        <v>34</v>
      </c>
      <c r="D21" s="4">
        <v>0</v>
      </c>
      <c r="E21" s="23">
        <v>5</v>
      </c>
      <c r="F21" s="27">
        <v>5</v>
      </c>
      <c r="G21" s="27">
        <v>5</v>
      </c>
      <c r="H21" s="43">
        <v>3.1</v>
      </c>
      <c r="I21" s="22" t="s">
        <v>67</v>
      </c>
      <c r="J21" s="28">
        <v>5</v>
      </c>
      <c r="K21" s="28" t="s">
        <v>67</v>
      </c>
      <c r="L21" s="28" t="s">
        <v>67</v>
      </c>
      <c r="M21" s="28" t="s">
        <v>67</v>
      </c>
      <c r="N21" s="28" t="s">
        <v>67</v>
      </c>
      <c r="O21" s="42">
        <v>3.5</v>
      </c>
      <c r="P21" s="21">
        <f t="shared" si="0"/>
        <v>26.6</v>
      </c>
    </row>
    <row r="22" spans="1:16">
      <c r="A22" s="4">
        <v>19</v>
      </c>
      <c r="B22" s="9" t="s">
        <v>59</v>
      </c>
      <c r="C22" s="10" t="s">
        <v>36</v>
      </c>
      <c r="D22" s="4">
        <v>7</v>
      </c>
      <c r="E22" s="23">
        <v>5</v>
      </c>
      <c r="F22" s="27">
        <v>0</v>
      </c>
      <c r="G22" s="27">
        <v>5</v>
      </c>
      <c r="H22" s="27">
        <v>0</v>
      </c>
      <c r="I22" s="22">
        <v>5</v>
      </c>
      <c r="J22" s="28">
        <v>4</v>
      </c>
      <c r="K22" s="28">
        <v>1</v>
      </c>
      <c r="L22" s="28">
        <v>5</v>
      </c>
      <c r="M22" s="28">
        <v>5</v>
      </c>
      <c r="N22" s="28">
        <v>5</v>
      </c>
      <c r="O22" s="42">
        <v>3.5</v>
      </c>
      <c r="P22" s="21">
        <f t="shared" si="0"/>
        <v>38.5</v>
      </c>
    </row>
    <row r="23" spans="1:16">
      <c r="A23" s="4">
        <v>20</v>
      </c>
      <c r="B23" s="9" t="s">
        <v>37</v>
      </c>
      <c r="C23" s="10" t="s">
        <v>43</v>
      </c>
      <c r="D23" s="4">
        <v>0</v>
      </c>
      <c r="E23" s="23">
        <v>5</v>
      </c>
      <c r="F23" s="27">
        <v>5</v>
      </c>
      <c r="G23" s="27">
        <v>5</v>
      </c>
      <c r="H23" s="43">
        <v>3.1</v>
      </c>
      <c r="I23" s="22" t="s">
        <v>67</v>
      </c>
      <c r="J23" s="28">
        <v>5</v>
      </c>
      <c r="K23" s="28" t="s">
        <v>67</v>
      </c>
      <c r="L23" s="28" t="s">
        <v>67</v>
      </c>
      <c r="M23" s="28" t="s">
        <v>67</v>
      </c>
      <c r="N23" s="28" t="s">
        <v>67</v>
      </c>
      <c r="O23" s="42">
        <v>3.5</v>
      </c>
      <c r="P23" s="21">
        <f t="shared" si="0"/>
        <v>26.6</v>
      </c>
    </row>
    <row r="24" spans="1:16" ht="31.5">
      <c r="A24" s="4">
        <v>21</v>
      </c>
      <c r="B24" s="9" t="s">
        <v>57</v>
      </c>
      <c r="C24" s="10" t="s">
        <v>55</v>
      </c>
      <c r="D24" s="4">
        <v>0</v>
      </c>
      <c r="E24" s="23">
        <v>5</v>
      </c>
      <c r="F24" s="27">
        <v>5</v>
      </c>
      <c r="G24" s="27">
        <v>5</v>
      </c>
      <c r="H24" s="43">
        <v>3.1</v>
      </c>
      <c r="I24" s="22" t="s">
        <v>67</v>
      </c>
      <c r="J24" s="28">
        <v>4</v>
      </c>
      <c r="K24" s="28" t="s">
        <v>67</v>
      </c>
      <c r="L24" s="28" t="s">
        <v>67</v>
      </c>
      <c r="M24" s="28" t="s">
        <v>67</v>
      </c>
      <c r="N24" s="28" t="s">
        <v>67</v>
      </c>
      <c r="O24" s="42">
        <v>3.5</v>
      </c>
      <c r="P24" s="21">
        <f t="shared" si="0"/>
        <v>25.6</v>
      </c>
    </row>
    <row r="25" spans="1:16">
      <c r="A25" s="4">
        <v>22</v>
      </c>
      <c r="B25" s="9" t="s">
        <v>50</v>
      </c>
      <c r="C25" s="10" t="s">
        <v>51</v>
      </c>
      <c r="D25" s="4">
        <v>0</v>
      </c>
      <c r="E25" s="23">
        <v>5</v>
      </c>
      <c r="F25" s="27">
        <v>5</v>
      </c>
      <c r="G25" s="27">
        <v>5</v>
      </c>
      <c r="H25" s="43">
        <v>3.1</v>
      </c>
      <c r="I25" s="22" t="s">
        <v>67</v>
      </c>
      <c r="J25" s="28">
        <v>5</v>
      </c>
      <c r="K25" s="28" t="s">
        <v>67</v>
      </c>
      <c r="L25" s="28" t="s">
        <v>67</v>
      </c>
      <c r="M25" s="28" t="s">
        <v>67</v>
      </c>
      <c r="N25" s="28" t="s">
        <v>67</v>
      </c>
      <c r="O25" s="42">
        <v>3.5</v>
      </c>
      <c r="P25" s="21">
        <f t="shared" si="0"/>
        <v>26.6</v>
      </c>
    </row>
    <row r="26" spans="1:16">
      <c r="A26" s="4">
        <v>23</v>
      </c>
      <c r="B26" s="9" t="s">
        <v>60</v>
      </c>
      <c r="C26" s="10" t="s">
        <v>47</v>
      </c>
      <c r="D26" s="4">
        <v>36</v>
      </c>
      <c r="E26" s="23">
        <v>5</v>
      </c>
      <c r="F26" s="27">
        <v>5</v>
      </c>
      <c r="G26" s="27">
        <v>5</v>
      </c>
      <c r="H26" s="27">
        <v>0</v>
      </c>
      <c r="I26" s="22">
        <v>5</v>
      </c>
      <c r="J26" s="28">
        <v>3</v>
      </c>
      <c r="K26" s="28">
        <v>0</v>
      </c>
      <c r="L26" s="28">
        <v>1</v>
      </c>
      <c r="M26" s="28">
        <v>1</v>
      </c>
      <c r="N26" s="28">
        <v>3</v>
      </c>
      <c r="O26" s="28">
        <v>0</v>
      </c>
      <c r="P26" s="21">
        <f t="shared" si="0"/>
        <v>28</v>
      </c>
    </row>
    <row r="27" spans="1:16">
      <c r="A27" s="4">
        <v>24</v>
      </c>
      <c r="B27" s="9" t="s">
        <v>38</v>
      </c>
      <c r="C27" s="10" t="s">
        <v>48</v>
      </c>
      <c r="D27" s="4">
        <v>0</v>
      </c>
      <c r="E27" s="23">
        <v>5</v>
      </c>
      <c r="F27" s="27">
        <v>5</v>
      </c>
      <c r="G27" s="27">
        <v>5</v>
      </c>
      <c r="H27" s="43">
        <v>3.1</v>
      </c>
      <c r="I27" s="22" t="s">
        <v>67</v>
      </c>
      <c r="J27" s="28">
        <v>5</v>
      </c>
      <c r="K27" s="28" t="s">
        <v>67</v>
      </c>
      <c r="L27" s="28" t="s">
        <v>67</v>
      </c>
      <c r="M27" s="28" t="s">
        <v>67</v>
      </c>
      <c r="N27" s="28" t="s">
        <v>67</v>
      </c>
      <c r="O27" s="42">
        <v>3.5</v>
      </c>
      <c r="P27" s="21">
        <f t="shared" si="0"/>
        <v>26.6</v>
      </c>
    </row>
    <row r="28" spans="1:16">
      <c r="A28" s="4">
        <v>25</v>
      </c>
      <c r="B28" s="9" t="s">
        <v>58</v>
      </c>
      <c r="C28" s="10" t="s">
        <v>54</v>
      </c>
      <c r="D28" s="4">
        <v>0</v>
      </c>
      <c r="E28" s="23">
        <v>5</v>
      </c>
      <c r="F28" s="27">
        <v>5</v>
      </c>
      <c r="G28" s="27">
        <v>5</v>
      </c>
      <c r="H28" s="43">
        <v>3.1</v>
      </c>
      <c r="I28" s="22" t="s">
        <v>67</v>
      </c>
      <c r="J28" s="28">
        <v>5</v>
      </c>
      <c r="K28" s="28" t="s">
        <v>67</v>
      </c>
      <c r="L28" s="28" t="s">
        <v>67</v>
      </c>
      <c r="M28" s="28" t="s">
        <v>67</v>
      </c>
      <c r="N28" s="28" t="s">
        <v>67</v>
      </c>
      <c r="O28" s="42">
        <v>3.5</v>
      </c>
      <c r="P28" s="21">
        <f t="shared" si="0"/>
        <v>26.6</v>
      </c>
    </row>
    <row r="29" spans="1:16">
      <c r="A29" s="4">
        <v>26</v>
      </c>
      <c r="B29" s="9" t="s">
        <v>62</v>
      </c>
      <c r="C29" s="10" t="s">
        <v>63</v>
      </c>
      <c r="D29" s="4">
        <v>0</v>
      </c>
      <c r="E29" s="23">
        <v>5</v>
      </c>
      <c r="F29" s="27">
        <v>0</v>
      </c>
      <c r="G29" s="27">
        <v>5</v>
      </c>
      <c r="H29" s="43">
        <v>3.1</v>
      </c>
      <c r="I29" s="22" t="s">
        <v>67</v>
      </c>
      <c r="J29" s="28">
        <v>3</v>
      </c>
      <c r="K29" s="28" t="s">
        <v>67</v>
      </c>
      <c r="L29" s="28" t="s">
        <v>67</v>
      </c>
      <c r="M29" s="28" t="s">
        <v>67</v>
      </c>
      <c r="N29" s="28" t="s">
        <v>67</v>
      </c>
      <c r="O29" s="42">
        <v>3.5</v>
      </c>
      <c r="P29" s="21">
        <f t="shared" si="0"/>
        <v>19.600000000000001</v>
      </c>
    </row>
    <row r="30" spans="1:16" ht="32.25" customHeight="1">
      <c r="A30" s="4">
        <v>27</v>
      </c>
      <c r="B30" s="9" t="s">
        <v>64</v>
      </c>
      <c r="C30" s="10" t="s">
        <v>65</v>
      </c>
      <c r="D30" s="4">
        <v>1</v>
      </c>
      <c r="E30" s="23">
        <v>5</v>
      </c>
      <c r="F30" s="27">
        <v>5</v>
      </c>
      <c r="G30" s="27">
        <v>5</v>
      </c>
      <c r="H30" s="27">
        <v>0</v>
      </c>
      <c r="I30" s="22">
        <v>0</v>
      </c>
      <c r="J30" s="28">
        <v>4</v>
      </c>
      <c r="K30" s="28">
        <v>5</v>
      </c>
      <c r="L30" s="28">
        <v>5</v>
      </c>
      <c r="M30" s="28">
        <v>5</v>
      </c>
      <c r="N30" s="28">
        <v>5</v>
      </c>
      <c r="O30" s="42">
        <v>3.5</v>
      </c>
      <c r="P30" s="21">
        <f>SUM(E30:O30)</f>
        <v>42.5</v>
      </c>
    </row>
    <row r="31" spans="1:16">
      <c r="A31" s="24"/>
      <c r="B31" s="13"/>
      <c r="C31" s="6"/>
      <c r="D31" s="24">
        <f>SUM(D4:D30)</f>
        <v>272</v>
      </c>
      <c r="E31" s="20">
        <f>SUM(E4:E30)/27</f>
        <v>5</v>
      </c>
      <c r="F31" s="20">
        <f>SUM(F4:F30)/27</f>
        <v>3.5185185185185186</v>
      </c>
      <c r="G31" s="20">
        <f>SUM(G4:G30)/27</f>
        <v>5</v>
      </c>
      <c r="H31" s="20">
        <f>SUM(H4:H30)/27</f>
        <v>3.1148148148148134</v>
      </c>
      <c r="I31" s="44">
        <f>SUM(I4:I30)/16</f>
        <v>2.0750000000000002</v>
      </c>
      <c r="J31" s="20">
        <f>SUM(J4:J30)/27</f>
        <v>4.5555555555555554</v>
      </c>
      <c r="K31" s="20">
        <f>SUM(K4:K30)/17</f>
        <v>3.6470588235294117</v>
      </c>
      <c r="L31" s="20">
        <f>SUM(L4:L30)/17</f>
        <v>4.2882352941176469</v>
      </c>
      <c r="M31" s="20">
        <f>SUM(M4:M30)/17</f>
        <v>3.5882352941176472</v>
      </c>
      <c r="N31" s="20">
        <f>SUM(N4:N30)/17</f>
        <v>4.2941176470588234</v>
      </c>
      <c r="O31" s="20">
        <f>SUM(O4:O30)/27</f>
        <v>3.5</v>
      </c>
      <c r="P31" s="20">
        <f>SUM(P4:P30)/27</f>
        <v>35.877777777777787</v>
      </c>
    </row>
    <row r="32" spans="1:16" ht="130.15" customHeight="1">
      <c r="A32" s="24"/>
      <c r="B32" s="13"/>
      <c r="C32" s="6"/>
      <c r="D32" s="7" t="s">
        <v>49</v>
      </c>
      <c r="E32" s="12"/>
      <c r="F32" s="14"/>
      <c r="G32" s="6"/>
      <c r="H32" s="6"/>
      <c r="I32" s="6"/>
      <c r="J32" s="6"/>
      <c r="K32" s="6"/>
      <c r="L32" s="6"/>
      <c r="M32" s="6"/>
      <c r="N32" s="6"/>
      <c r="O32" s="6"/>
    </row>
  </sheetData>
  <mergeCells count="1">
    <mergeCell ref="A1:P2"/>
  </mergeCells>
  <printOptions horizontalCentered="1"/>
  <pageMargins left="0.27559055118110237" right="0.27559055118110237" top="0.43307086614173229" bottom="0.15748031496062992" header="0.31496062992125984" footer="0.15748031496062992"/>
  <pageSetup paperSize="8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17"/>
  <sheetViews>
    <sheetView view="pageBreakPreview" topLeftCell="B1" zoomScale="90" zoomScaleNormal="62" zoomScaleSheetLayoutView="90" workbookViewId="0">
      <selection activeCell="E13" sqref="E13"/>
    </sheetView>
  </sheetViews>
  <sheetFormatPr defaultColWidth="9.140625" defaultRowHeight="15.75"/>
  <cols>
    <col min="1" max="1" width="4.85546875" style="31" hidden="1" customWidth="1"/>
    <col min="2" max="2" width="70.7109375" style="30" customWidth="1"/>
    <col min="3" max="3" width="11.85546875" style="29" customWidth="1"/>
    <col min="4" max="4" width="11.7109375" style="37" customWidth="1"/>
    <col min="5" max="5" width="27.5703125" style="37" customWidth="1" collapsed="1"/>
    <col min="6" max="16384" width="9.140625" style="29"/>
  </cols>
  <sheetData>
    <row r="1" spans="1:6" ht="41.25" customHeight="1">
      <c r="A1" s="48" t="s">
        <v>76</v>
      </c>
      <c r="B1" s="48"/>
      <c r="C1" s="48"/>
      <c r="D1" s="48"/>
      <c r="E1" s="48"/>
      <c r="F1" s="32"/>
    </row>
    <row r="2" spans="1:6" ht="18.75">
      <c r="A2" s="49" t="s">
        <v>80</v>
      </c>
      <c r="B2" s="49"/>
      <c r="C2" s="49"/>
      <c r="D2" s="49"/>
      <c r="E2" s="49"/>
      <c r="F2" s="33"/>
    </row>
    <row r="3" spans="1:6" ht="18.75" hidden="1">
      <c r="A3" s="49"/>
      <c r="B3" s="49"/>
      <c r="C3" s="49"/>
      <c r="D3" s="49"/>
      <c r="E3" s="49"/>
      <c r="F3" s="33"/>
    </row>
    <row r="4" spans="1:6" ht="18.75">
      <c r="A4" s="11"/>
      <c r="B4" s="11"/>
      <c r="C4" s="11"/>
      <c r="D4" s="11"/>
      <c r="E4" s="11"/>
      <c r="F4" s="33"/>
    </row>
    <row r="5" spans="1:6" ht="16.899999999999999" customHeight="1">
      <c r="A5" s="50" t="s">
        <v>41</v>
      </c>
      <c r="B5" s="51" t="s">
        <v>40</v>
      </c>
      <c r="C5" s="50" t="s">
        <v>39</v>
      </c>
      <c r="D5" s="52" t="s">
        <v>45</v>
      </c>
      <c r="E5" s="52" t="s">
        <v>77</v>
      </c>
    </row>
    <row r="6" spans="1:6" ht="74.45" customHeight="1">
      <c r="A6" s="50"/>
      <c r="B6" s="51"/>
      <c r="C6" s="50"/>
      <c r="D6" s="52"/>
      <c r="E6" s="52"/>
    </row>
    <row r="7" spans="1:6" ht="27.75" customHeight="1">
      <c r="A7" s="34">
        <v>2</v>
      </c>
      <c r="B7" s="35" t="s">
        <v>16</v>
      </c>
      <c r="C7" s="36" t="s">
        <v>17</v>
      </c>
      <c r="D7" s="19">
        <f>СВОД!P12</f>
        <v>28.5</v>
      </c>
      <c r="E7" s="18">
        <f t="shared" ref="E7:E16" si="0">D7/35</f>
        <v>0.81428571428571428</v>
      </c>
    </row>
    <row r="8" spans="1:6" ht="18" customHeight="1">
      <c r="A8" s="34">
        <v>3</v>
      </c>
      <c r="B8" s="9" t="s">
        <v>27</v>
      </c>
      <c r="C8" s="10" t="s">
        <v>28</v>
      </c>
      <c r="D8" s="19">
        <f>СВОД!P18</f>
        <v>26.6</v>
      </c>
      <c r="E8" s="18">
        <f t="shared" si="0"/>
        <v>0.76</v>
      </c>
    </row>
    <row r="9" spans="1:6" ht="16.5" customHeight="1">
      <c r="A9" s="34">
        <v>4</v>
      </c>
      <c r="B9" s="9" t="s">
        <v>31</v>
      </c>
      <c r="C9" s="10" t="s">
        <v>32</v>
      </c>
      <c r="D9" s="19">
        <f>СВОД!P20</f>
        <v>26.6</v>
      </c>
      <c r="E9" s="18">
        <f t="shared" si="0"/>
        <v>0.76</v>
      </c>
    </row>
    <row r="10" spans="1:6" ht="18" customHeight="1">
      <c r="A10" s="34">
        <v>5</v>
      </c>
      <c r="B10" s="9" t="s">
        <v>33</v>
      </c>
      <c r="C10" s="10" t="s">
        <v>34</v>
      </c>
      <c r="D10" s="19">
        <f>СВОД!P21</f>
        <v>26.6</v>
      </c>
      <c r="E10" s="18">
        <f t="shared" si="0"/>
        <v>0.76</v>
      </c>
    </row>
    <row r="11" spans="1:6" ht="19.5" customHeight="1">
      <c r="A11" s="34">
        <v>6</v>
      </c>
      <c r="B11" s="35" t="s">
        <v>37</v>
      </c>
      <c r="C11" s="36" t="s">
        <v>43</v>
      </c>
      <c r="D11" s="19">
        <f>СВОД!P23</f>
        <v>26.6</v>
      </c>
      <c r="E11" s="18">
        <f t="shared" si="0"/>
        <v>0.76</v>
      </c>
    </row>
    <row r="12" spans="1:6" ht="36.75" customHeight="1">
      <c r="A12" s="34">
        <v>11</v>
      </c>
      <c r="B12" s="35" t="s">
        <v>50</v>
      </c>
      <c r="C12" s="36" t="s">
        <v>51</v>
      </c>
      <c r="D12" s="19">
        <f>СВОД!P25</f>
        <v>26.6</v>
      </c>
      <c r="E12" s="18">
        <f t="shared" si="0"/>
        <v>0.76</v>
      </c>
    </row>
    <row r="13" spans="1:6" ht="19.5" customHeight="1">
      <c r="A13" s="34">
        <v>8</v>
      </c>
      <c r="B13" s="9" t="s">
        <v>38</v>
      </c>
      <c r="C13" s="10" t="s">
        <v>48</v>
      </c>
      <c r="D13" s="19">
        <f>СВОД!P27</f>
        <v>26.6</v>
      </c>
      <c r="E13" s="18">
        <f t="shared" si="0"/>
        <v>0.76</v>
      </c>
    </row>
    <row r="14" spans="1:6" ht="17.25" customHeight="1">
      <c r="A14" s="34">
        <v>9</v>
      </c>
      <c r="B14" s="35" t="s">
        <v>53</v>
      </c>
      <c r="C14" s="36" t="s">
        <v>54</v>
      </c>
      <c r="D14" s="19">
        <f>СВОД!P28</f>
        <v>26.6</v>
      </c>
      <c r="E14" s="18">
        <f t="shared" si="0"/>
        <v>0.76</v>
      </c>
    </row>
    <row r="15" spans="1:6" ht="33.75" customHeight="1">
      <c r="A15" s="34">
        <v>7</v>
      </c>
      <c r="B15" s="9" t="s">
        <v>57</v>
      </c>
      <c r="C15" s="10" t="s">
        <v>55</v>
      </c>
      <c r="D15" s="19">
        <f>СВОД!P24</f>
        <v>25.6</v>
      </c>
      <c r="E15" s="18">
        <f t="shared" si="0"/>
        <v>0.73142857142857143</v>
      </c>
    </row>
    <row r="16" spans="1:6" ht="19.5" customHeight="1">
      <c r="A16" s="34">
        <v>10</v>
      </c>
      <c r="B16" s="9" t="s">
        <v>62</v>
      </c>
      <c r="C16" s="10" t="s">
        <v>63</v>
      </c>
      <c r="D16" s="19">
        <f>СВОД!P29</f>
        <v>19.600000000000001</v>
      </c>
      <c r="E16" s="18">
        <f t="shared" si="0"/>
        <v>0.56000000000000005</v>
      </c>
    </row>
    <row r="17" ht="130.15" customHeight="1"/>
  </sheetData>
  <autoFilter ref="A6:X16">
    <sortState ref="A8:F17">
      <sortCondition descending="1" ref="E6:E17"/>
    </sortState>
  </autoFilter>
  <mergeCells count="8">
    <mergeCell ref="A1:E1"/>
    <mergeCell ref="A2:E2"/>
    <mergeCell ref="A3:E3"/>
    <mergeCell ref="A5:A6"/>
    <mergeCell ref="B5:B6"/>
    <mergeCell ref="C5:C6"/>
    <mergeCell ref="D5:D6"/>
    <mergeCell ref="E5:E6"/>
  </mergeCells>
  <printOptions horizontalCentered="1"/>
  <pageMargins left="1.1023622047244095" right="0.27559055118110237" top="0.62992125984251968" bottom="0.39370078740157483" header="0.31496062992125984" footer="0.19685039370078741"/>
  <pageSetup paperSize="9" scale="72" orientation="portrait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8"/>
  <sheetViews>
    <sheetView view="pageBreakPreview" zoomScale="90" zoomScaleNormal="62" zoomScaleSheetLayoutView="90" workbookViewId="0">
      <pane xSplit="3" ySplit="6" topLeftCell="D7" activePane="bottomRight" state="frozen"/>
      <selection activeCell="E9" sqref="E9"/>
      <selection pane="topRight" activeCell="E9" sqref="E9"/>
      <selection pane="bottomLeft" activeCell="E9" sqref="E9"/>
      <selection pane="bottomRight" activeCell="E28" sqref="E28"/>
    </sheetView>
  </sheetViews>
  <sheetFormatPr defaultColWidth="9.140625" defaultRowHeight="15.75"/>
  <cols>
    <col min="1" max="1" width="4.85546875" style="31" hidden="1" customWidth="1"/>
    <col min="2" max="2" width="69.42578125" style="30" customWidth="1"/>
    <col min="3" max="3" width="11.85546875" style="29" customWidth="1"/>
    <col min="4" max="4" width="18.85546875" style="37" customWidth="1"/>
    <col min="5" max="5" width="17.7109375" style="37" customWidth="1" collapsed="1"/>
    <col min="6" max="16384" width="9.140625" style="29"/>
  </cols>
  <sheetData>
    <row r="1" spans="1:5" ht="63" customHeight="1">
      <c r="A1" s="48" t="s">
        <v>78</v>
      </c>
      <c r="B1" s="48"/>
      <c r="C1" s="48"/>
      <c r="D1" s="48"/>
      <c r="E1" s="48"/>
    </row>
    <row r="2" spans="1:5" ht="18.75">
      <c r="A2" s="49" t="s">
        <v>80</v>
      </c>
      <c r="B2" s="49"/>
      <c r="C2" s="49"/>
      <c r="D2" s="49"/>
      <c r="E2" s="49"/>
    </row>
    <row r="3" spans="1:5" ht="18.75" hidden="1">
      <c r="A3" s="49"/>
      <c r="B3" s="49"/>
      <c r="C3" s="49"/>
      <c r="D3" s="49"/>
      <c r="E3" s="49"/>
    </row>
    <row r="4" spans="1:5" ht="18.75" hidden="1">
      <c r="A4" s="11"/>
      <c r="B4" s="11"/>
      <c r="C4" s="11"/>
      <c r="D4" s="11"/>
      <c r="E4" s="11"/>
    </row>
    <row r="5" spans="1:5" ht="12" customHeight="1">
      <c r="A5" s="50" t="s">
        <v>41</v>
      </c>
      <c r="B5" s="51" t="s">
        <v>40</v>
      </c>
      <c r="C5" s="50" t="s">
        <v>39</v>
      </c>
      <c r="D5" s="52" t="s">
        <v>45</v>
      </c>
      <c r="E5" s="52" t="s">
        <v>52</v>
      </c>
    </row>
    <row r="6" spans="1:5" ht="62.45" customHeight="1">
      <c r="A6" s="50"/>
      <c r="B6" s="51"/>
      <c r="C6" s="50"/>
      <c r="D6" s="52"/>
      <c r="E6" s="52"/>
    </row>
    <row r="7" spans="1:5" ht="18" customHeight="1">
      <c r="A7" s="38">
        <v>3</v>
      </c>
      <c r="B7" s="35" t="s">
        <v>8</v>
      </c>
      <c r="C7" s="36" t="s">
        <v>9</v>
      </c>
      <c r="D7" s="19">
        <f>СВОД!P8</f>
        <v>52.5</v>
      </c>
      <c r="E7" s="18">
        <f t="shared" ref="E7:E18" si="0">D7/55</f>
        <v>0.95454545454545459</v>
      </c>
    </row>
    <row r="8" spans="1:5" ht="31.5">
      <c r="A8" s="34">
        <v>6</v>
      </c>
      <c r="B8" s="35" t="s">
        <v>18</v>
      </c>
      <c r="C8" s="36" t="s">
        <v>19</v>
      </c>
      <c r="D8" s="19">
        <f>СВОД!P13</f>
        <v>50</v>
      </c>
      <c r="E8" s="18">
        <f t="shared" si="0"/>
        <v>0.90909090909090906</v>
      </c>
    </row>
    <row r="9" spans="1:5">
      <c r="A9" s="34">
        <v>2</v>
      </c>
      <c r="B9" s="35" t="str">
        <f>[1]СВОД!B6</f>
        <v>Министерство финансов Забайкальского края</v>
      </c>
      <c r="C9" s="36" t="s">
        <v>3</v>
      </c>
      <c r="D9" s="19">
        <f>СВОД!P5</f>
        <v>49.9</v>
      </c>
      <c r="E9" s="18">
        <f t="shared" si="0"/>
        <v>0.90727272727272723</v>
      </c>
    </row>
    <row r="10" spans="1:5" ht="31.5">
      <c r="A10" s="40">
        <v>7</v>
      </c>
      <c r="B10" s="35" t="s">
        <v>20</v>
      </c>
      <c r="C10" s="36" t="s">
        <v>21</v>
      </c>
      <c r="D10" s="19">
        <f>СВОД!P14</f>
        <v>48</v>
      </c>
      <c r="E10" s="18">
        <f t="shared" si="0"/>
        <v>0.87272727272727268</v>
      </c>
    </row>
    <row r="11" spans="1:5" ht="31.5">
      <c r="A11" s="34">
        <v>10</v>
      </c>
      <c r="B11" s="9" t="s">
        <v>29</v>
      </c>
      <c r="C11" s="10" t="s">
        <v>30</v>
      </c>
      <c r="D11" s="19">
        <f>СВОД!P19</f>
        <v>44.900000000000006</v>
      </c>
      <c r="E11" s="18">
        <f t="shared" si="0"/>
        <v>0.81636363636363651</v>
      </c>
    </row>
    <row r="12" spans="1:5" s="30" customFormat="1" ht="31.5">
      <c r="A12" s="34">
        <v>12</v>
      </c>
      <c r="B12" s="9" t="s">
        <v>64</v>
      </c>
      <c r="C12" s="10" t="s">
        <v>65</v>
      </c>
      <c r="D12" s="19">
        <f>СВОД!P30</f>
        <v>42.5</v>
      </c>
      <c r="E12" s="18">
        <f t="shared" si="0"/>
        <v>0.77272727272727271</v>
      </c>
    </row>
    <row r="13" spans="1:5">
      <c r="A13" s="34">
        <v>8</v>
      </c>
      <c r="B13" s="35" t="s">
        <v>46</v>
      </c>
      <c r="C13" s="36" t="s">
        <v>22</v>
      </c>
      <c r="D13" s="19">
        <f>СВОД!P15</f>
        <v>40</v>
      </c>
      <c r="E13" s="18">
        <f t="shared" si="0"/>
        <v>0.72727272727272729</v>
      </c>
    </row>
    <row r="14" spans="1:5" ht="32.25" customHeight="1">
      <c r="A14" s="40">
        <v>5</v>
      </c>
      <c r="B14" s="35" t="s">
        <v>14</v>
      </c>
      <c r="C14" s="36" t="s">
        <v>15</v>
      </c>
      <c r="D14" s="19">
        <f>СВОД!P11</f>
        <v>38.5</v>
      </c>
      <c r="E14" s="18">
        <f t="shared" si="0"/>
        <v>0.7</v>
      </c>
    </row>
    <row r="15" spans="1:5" ht="16.5" customHeight="1">
      <c r="A15" s="38">
        <v>11</v>
      </c>
      <c r="B15" s="9" t="s">
        <v>35</v>
      </c>
      <c r="C15" s="10" t="s">
        <v>36</v>
      </c>
      <c r="D15" s="19">
        <f>СВОД!P22</f>
        <v>38.5</v>
      </c>
      <c r="E15" s="18">
        <f t="shared" si="0"/>
        <v>0.7</v>
      </c>
    </row>
    <row r="16" spans="1:5" ht="31.5" customHeight="1">
      <c r="A16" s="40">
        <v>1</v>
      </c>
      <c r="B16" s="35" t="str">
        <f>[1]СВОД!B5</f>
        <v>Администрация Губернатора Забайкальского края</v>
      </c>
      <c r="C16" s="36" t="s">
        <v>1</v>
      </c>
      <c r="D16" s="19">
        <f>СВОД!P4</f>
        <v>35</v>
      </c>
      <c r="E16" s="18">
        <f t="shared" si="0"/>
        <v>0.63636363636363635</v>
      </c>
    </row>
    <row r="17" spans="1:5" s="30" customFormat="1" ht="18.75" customHeight="1">
      <c r="A17" s="38">
        <v>9</v>
      </c>
      <c r="B17" s="35" t="s">
        <v>25</v>
      </c>
      <c r="C17" s="36" t="s">
        <v>26</v>
      </c>
      <c r="D17" s="19">
        <f>СВОД!P16</f>
        <v>35</v>
      </c>
      <c r="E17" s="18">
        <f t="shared" si="0"/>
        <v>0.63636363636363635</v>
      </c>
    </row>
    <row r="18" spans="1:5">
      <c r="A18" s="34">
        <v>4</v>
      </c>
      <c r="B18" s="35" t="s">
        <v>12</v>
      </c>
      <c r="C18" s="36" t="s">
        <v>13</v>
      </c>
      <c r="D18" s="19">
        <f>СВОД!P10</f>
        <v>32</v>
      </c>
      <c r="E18" s="18">
        <f t="shared" si="0"/>
        <v>0.58181818181818179</v>
      </c>
    </row>
  </sheetData>
  <autoFilter ref="A6:X18">
    <sortState ref="A8:E19">
      <sortCondition descending="1" ref="E6:E19"/>
    </sortState>
  </autoFilter>
  <mergeCells count="8">
    <mergeCell ref="A1:E1"/>
    <mergeCell ref="A2:E2"/>
    <mergeCell ref="A3:E3"/>
    <mergeCell ref="A5:A6"/>
    <mergeCell ref="B5:B6"/>
    <mergeCell ref="C5:C6"/>
    <mergeCell ref="D5:D6"/>
    <mergeCell ref="E5:E6"/>
  </mergeCells>
  <printOptions horizontalCentered="1"/>
  <pageMargins left="0.78740157480314965" right="0.27559055118110237" top="0.62992125984251968" bottom="0.39370078740157483" header="0.31496062992125984" footer="0.19685039370078741"/>
  <pageSetup paperSize="9" scale="77" fitToHeight="0" orientation="portrait" r:id="rId1"/>
  <headerFooter differentFirst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1"/>
  <sheetViews>
    <sheetView tabSelected="1" view="pageBreakPreview" zoomScaleNormal="62" zoomScaleSheetLayoutView="100" workbookViewId="0">
      <pane xSplit="3" ySplit="6" topLeftCell="D7" activePane="bottomRight" state="frozen"/>
      <selection activeCell="E9" sqref="E9"/>
      <selection pane="topRight" activeCell="E9" sqref="E9"/>
      <selection pane="bottomLeft" activeCell="E9" sqref="E9"/>
      <selection pane="bottomRight" activeCell="E23" sqref="E23"/>
    </sheetView>
  </sheetViews>
  <sheetFormatPr defaultColWidth="9.140625" defaultRowHeight="15.75"/>
  <cols>
    <col min="1" max="1" width="4.85546875" style="31" hidden="1" customWidth="1"/>
    <col min="2" max="2" width="75" style="30" customWidth="1"/>
    <col min="3" max="3" width="11.85546875" style="29" customWidth="1"/>
    <col min="4" max="4" width="18.85546875" style="37" customWidth="1"/>
    <col min="5" max="5" width="20.5703125" style="37" customWidth="1" collapsed="1"/>
    <col min="6" max="16384" width="9.140625" style="29"/>
  </cols>
  <sheetData>
    <row r="1" spans="1:5" ht="41.25" customHeight="1">
      <c r="A1" s="48" t="s">
        <v>79</v>
      </c>
      <c r="B1" s="48"/>
      <c r="C1" s="48"/>
      <c r="D1" s="48"/>
      <c r="E1" s="48"/>
    </row>
    <row r="2" spans="1:5" ht="18.75">
      <c r="A2" s="49" t="s">
        <v>80</v>
      </c>
      <c r="B2" s="49"/>
      <c r="C2" s="49"/>
      <c r="D2" s="49"/>
      <c r="E2" s="49"/>
    </row>
    <row r="3" spans="1:5" ht="18.75" hidden="1">
      <c r="A3" s="49"/>
      <c r="B3" s="49"/>
      <c r="C3" s="49"/>
      <c r="D3" s="49"/>
      <c r="E3" s="49"/>
    </row>
    <row r="4" spans="1:5" ht="18.75" hidden="1">
      <c r="A4" s="11"/>
      <c r="B4" s="11"/>
      <c r="C4" s="11"/>
      <c r="D4" s="11"/>
      <c r="E4" s="11"/>
    </row>
    <row r="5" spans="1:5" ht="12" customHeight="1">
      <c r="A5" s="50" t="s">
        <v>41</v>
      </c>
      <c r="B5" s="51" t="s">
        <v>40</v>
      </c>
      <c r="C5" s="50" t="s">
        <v>39</v>
      </c>
      <c r="D5" s="52" t="s">
        <v>45</v>
      </c>
      <c r="E5" s="52" t="s">
        <v>52</v>
      </c>
    </row>
    <row r="6" spans="1:5" ht="62.45" customHeight="1">
      <c r="A6" s="50"/>
      <c r="B6" s="51"/>
      <c r="C6" s="50"/>
      <c r="D6" s="52"/>
      <c r="E6" s="52"/>
    </row>
    <row r="7" spans="1:5" ht="17.25" customHeight="1">
      <c r="A7" s="34">
        <v>2</v>
      </c>
      <c r="B7" s="35" t="s">
        <v>6</v>
      </c>
      <c r="C7" s="36" t="s">
        <v>7</v>
      </c>
      <c r="D7" s="19">
        <f>СВОД!P7</f>
        <v>49</v>
      </c>
      <c r="E7" s="18">
        <f>D7/55</f>
        <v>0.89090909090909087</v>
      </c>
    </row>
    <row r="8" spans="1:5" ht="17.25" customHeight="1">
      <c r="A8" s="34">
        <v>4</v>
      </c>
      <c r="B8" s="35" t="s">
        <v>61</v>
      </c>
      <c r="C8" s="36" t="s">
        <v>11</v>
      </c>
      <c r="D8" s="19">
        <f>СВОД!P9</f>
        <v>47</v>
      </c>
      <c r="E8" s="18">
        <f>D8/55</f>
        <v>0.8545454545454545</v>
      </c>
    </row>
    <row r="9" spans="1:5" ht="14.25" customHeight="1">
      <c r="A9" s="34">
        <v>1</v>
      </c>
      <c r="B9" s="35" t="s">
        <v>4</v>
      </c>
      <c r="C9" s="36" t="s">
        <v>5</v>
      </c>
      <c r="D9" s="19">
        <f>СВОД!P6</f>
        <v>38</v>
      </c>
      <c r="E9" s="18">
        <f>D9/55</f>
        <v>0.69090909090909092</v>
      </c>
    </row>
    <row r="10" spans="1:5" ht="12" customHeight="1">
      <c r="A10" s="34">
        <v>5</v>
      </c>
      <c r="B10" s="35" t="s">
        <v>23</v>
      </c>
      <c r="C10" s="36" t="s">
        <v>24</v>
      </c>
      <c r="D10" s="19">
        <f>СВОД!P16</f>
        <v>35</v>
      </c>
      <c r="E10" s="18">
        <f>D10/55</f>
        <v>0.63636363636363635</v>
      </c>
    </row>
    <row r="11" spans="1:5" ht="31.5">
      <c r="A11" s="34">
        <v>3</v>
      </c>
      <c r="B11" s="35" t="s">
        <v>10</v>
      </c>
      <c r="C11" s="36" t="s">
        <v>47</v>
      </c>
      <c r="D11" s="19">
        <f>СВОД!P26</f>
        <v>28</v>
      </c>
      <c r="E11" s="18">
        <f>D11/55</f>
        <v>0.50909090909090904</v>
      </c>
    </row>
  </sheetData>
  <autoFilter ref="A6:X11">
    <sortState ref="A8:E12">
      <sortCondition descending="1" ref="E6:E12"/>
    </sortState>
  </autoFilter>
  <mergeCells count="8">
    <mergeCell ref="A1:E1"/>
    <mergeCell ref="A2:E2"/>
    <mergeCell ref="A3:E3"/>
    <mergeCell ref="A5:A6"/>
    <mergeCell ref="B5:B6"/>
    <mergeCell ref="C5:C6"/>
    <mergeCell ref="D5:D6"/>
    <mergeCell ref="E5:E6"/>
  </mergeCells>
  <printOptions horizontalCentered="1"/>
  <pageMargins left="0.78740157480314965" right="0.27559055118110237" top="0.62992125984251968" bottom="0.39370078740157483" header="0.31496062992125984" footer="0.19685039370078741"/>
  <pageSetup paperSize="9" scale="72" fitToHeight="0" orientation="portrait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СВОД</vt:lpstr>
      <vt:lpstr>1 Без сети</vt:lpstr>
      <vt:lpstr>2 &lt;=10 учр</vt:lpstr>
      <vt:lpstr>3 &gt;10 учр</vt:lpstr>
      <vt:lpstr>'1 Без сети'!Заголовки_для_печати</vt:lpstr>
      <vt:lpstr>'2 &lt;=10 учр'!Заголовки_для_печати</vt:lpstr>
      <vt:lpstr>'3 &gt;10 учр'!Заголовки_для_печати</vt:lpstr>
      <vt:lpstr>СВОД!Заголовки_для_печати</vt:lpstr>
      <vt:lpstr>'1 Без сети'!Область_печати</vt:lpstr>
      <vt:lpstr>'2 &lt;=10 учр'!Область_печати</vt:lpstr>
      <vt:lpstr>'3 &gt;10 учр'!Область_печати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СПляскин</cp:lastModifiedBy>
  <cp:lastPrinted>2019-04-24T06:15:37Z</cp:lastPrinted>
  <dcterms:created xsi:type="dcterms:W3CDTF">2010-12-07T03:21:35Z</dcterms:created>
  <dcterms:modified xsi:type="dcterms:W3CDTF">2019-07-24T08:17:33Z</dcterms:modified>
</cp:coreProperties>
</file>