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80" windowWidth="15240" windowHeight="12330" activeTab="0"/>
  </bookViews>
  <sheets>
    <sheet name="Прогноз осн характеристик" sheetId="1" r:id="rId1"/>
  </sheets>
  <definedNames>
    <definedName name="_xlnm.Print_Area" localSheetId="0">'Прогноз осн характеристик'!$A$1:$G$50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<sst xmlns="http://schemas.openxmlformats.org/spreadsheetml/2006/main" count="76" uniqueCount="44">
  <si>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 млн. рублей</t>
  </si>
  <si>
    <t>№ п/п</t>
  </si>
  <si>
    <t>Наименование показателя</t>
  </si>
  <si>
    <t>1.1</t>
  </si>
  <si>
    <t>в том числе:</t>
  </si>
  <si>
    <t>1.2</t>
  </si>
  <si>
    <t>Консолидированный бюджет</t>
  </si>
  <si>
    <t>Доходы</t>
  </si>
  <si>
    <t>налоговые и неналоговые доходы</t>
  </si>
  <si>
    <t>безвозмездные поступления</t>
  </si>
  <si>
    <t>Расходы</t>
  </si>
  <si>
    <t>Дефицит (-), профицит (+)</t>
  </si>
  <si>
    <t>1.1.1</t>
  </si>
  <si>
    <t>1.1.2</t>
  </si>
  <si>
    <t>1.3</t>
  </si>
  <si>
    <t>Краевой бюджет</t>
  </si>
  <si>
    <t>2.1</t>
  </si>
  <si>
    <t>2.1.1</t>
  </si>
  <si>
    <t>2.1.2</t>
  </si>
  <si>
    <t>2.2</t>
  </si>
  <si>
    <t>2.3</t>
  </si>
  <si>
    <t>Бюджеты муниципальных образований</t>
  </si>
  <si>
    <t>3.1</t>
  </si>
  <si>
    <t>3.1.1</t>
  </si>
  <si>
    <t>3.1.2</t>
  </si>
  <si>
    <t>3.2</t>
  </si>
  <si>
    <t>3.3</t>
  </si>
  <si>
    <t>Бюджет территориального фонда обязательного медицинского страхования</t>
  </si>
  <si>
    <t>4.1</t>
  </si>
  <si>
    <t>4.1.1</t>
  </si>
  <si>
    <t>4.1.2</t>
  </si>
  <si>
    <t>4.2</t>
  </si>
  <si>
    <t>4.3</t>
  </si>
  <si>
    <t>суммы, подлежащие исключению</t>
  </si>
  <si>
    <t>Прогноз
на 2024 год</t>
  </si>
  <si>
    <t xml:space="preserve">Фактическое исполнение
2021 года </t>
  </si>
  <si>
    <t xml:space="preserve">Уточненный план 
 на 2022 год </t>
  </si>
  <si>
    <t>Прогноз 
на 2023 год</t>
  </si>
  <si>
    <t>Прогноз
на 2025 год</t>
  </si>
  <si>
    <t>Прогноз основных характеристик консолидированного бюджета Забайкальского края, краевого бюджета и свода бюджетов муниципальных образований, а также бюджета территориального фонда обязательного медицинского страхования на 2023 год и плановый период 2024 и 2025 годов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</si>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</sst>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 indent="1"/>
    </xf>
    <xf numFmtId="172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/>
    </xf>
    <xf numFmtId="172" fontId="21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 indent="1"/>
    </xf>
    <xf numFmtId="172" fontId="24" fillId="0" borderId="11" xfId="0" applyNumberFormat="1" applyFont="1" applyFill="1" applyBorder="1" applyAlignment="1">
      <alignment horizontal="right" vertical="center"/>
    </xf>
    <xf numFmtId="172" fontId="45" fillId="0" borderId="11" xfId="0" applyNumberFormat="1" applyFont="1" applyFill="1" applyBorder="1" applyAlignment="1">
      <alignment vertical="center" wrapText="1"/>
    </xf>
    <xf numFmtId="172" fontId="45" fillId="0" borderId="11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Normal="70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5.00390625" style="1" customWidth="1"/>
    <col min="2" max="2" width="55.57421875" style="1" customWidth="1"/>
    <col min="3" max="3" width="18.28125" style="7" customWidth="1"/>
    <col min="4" max="4" width="20.28125" style="7" customWidth="1"/>
    <col min="5" max="7" width="16.7109375" style="1" customWidth="1"/>
    <col min="8" max="8" width="13.8515625" style="1" customWidth="1"/>
    <col min="9" max="11" width="9.8515625" style="1" bestFit="1" customWidth="1"/>
    <col min="12" max="12" width="11.28125" style="1" customWidth="1"/>
    <col min="13" max="16384" width="9.140625" style="1" customWidth="1"/>
  </cols>
  <sheetData>
    <row r="1" spans="1:7" ht="69.75" customHeight="1">
      <c r="A1" s="15" t="s">
        <v>39</v>
      </c>
      <c r="B1" s="16"/>
      <c r="C1" s="16"/>
      <c r="D1" s="16"/>
      <c r="E1" s="16"/>
      <c r="F1" s="16"/>
      <c r="G1" s="16"/>
    </row>
    <row r="2" ht="15.75">
      <c r="G2" s="8" t="s">
        <v>0</v>
      </c>
    </row>
    <row r="3" spans="1:7" ht="56.25" customHeight="1">
      <c r="A3" s="9" t="s">
        <v>1</v>
      </c>
      <c r="B3" s="9" t="s">
        <v>2</v>
      </c>
      <c r="C3" s="9" t="s">
        <v>35</v>
      </c>
      <c r="D3" s="9" t="s">
        <v>36</v>
      </c>
      <c r="E3" s="9" t="s">
        <v>37</v>
      </c>
      <c r="F3" s="9" t="s">
        <v>34</v>
      </c>
      <c r="G3" s="9" t="s">
        <v>38</v>
      </c>
    </row>
    <row r="4" spans="1:7" ht="15.75">
      <c r="A4" s="10">
        <v>1</v>
      </c>
      <c r="B4" s="11" t="s">
        <v>6</v>
      </c>
      <c r="C4" s="12"/>
      <c r="D4" s="12"/>
      <c r="E4" s="12"/>
      <c r="F4" s="12"/>
      <c r="G4" s="12"/>
    </row>
    <row r="5" spans="1:12" ht="15.75">
      <c r="A5" s="2" t="s">
        <v>3</v>
      </c>
      <c r="B5" s="3" t="s">
        <v>7</v>
      </c>
      <c r="C5" s="4">
        <f>C7+C9</f>
        <v>136397.4</v>
      </c>
      <c r="D5" s="4">
        <f>D7+D9</f>
        <v>140057</v>
      </c>
      <c r="E5" s="4">
        <f>E7+E9</f>
        <v>135077.5</v>
      </c>
      <c r="F5" s="4">
        <f>F7+F9</f>
        <v>129114.09999999999</v>
      </c>
      <c r="G5" s="4">
        <f>G7+G9</f>
        <v>122730.5</v>
      </c>
      <c r="H5" s="6"/>
      <c r="I5" s="6"/>
      <c r="J5" s="6"/>
      <c r="K5" s="6"/>
      <c r="L5" s="6"/>
    </row>
    <row r="6" spans="1:7" ht="15.75">
      <c r="A6" s="2"/>
      <c r="B6" s="3" t="s">
        <v>4</v>
      </c>
      <c r="C6" s="4"/>
      <c r="D6" s="4"/>
      <c r="E6" s="13"/>
      <c r="F6" s="13"/>
      <c r="G6" s="13"/>
    </row>
    <row r="7" spans="1:12" ht="18" customHeight="1">
      <c r="A7" s="2" t="s">
        <v>12</v>
      </c>
      <c r="B7" s="5" t="s">
        <v>8</v>
      </c>
      <c r="C7" s="4">
        <f>61023.4+C47</f>
        <v>61190.200000000004</v>
      </c>
      <c r="D7" s="4">
        <v>63299</v>
      </c>
      <c r="E7" s="4">
        <f>68149.1+E47</f>
        <v>68214.20000000001</v>
      </c>
      <c r="F7" s="4">
        <f>74224.9+F47</f>
        <v>74224.9</v>
      </c>
      <c r="G7" s="4">
        <f>80901.6+G47</f>
        <v>80901.6</v>
      </c>
      <c r="H7" s="6"/>
      <c r="I7" s="6"/>
      <c r="J7" s="6"/>
      <c r="K7" s="6"/>
      <c r="L7" s="6"/>
    </row>
    <row r="8" spans="1:12" ht="18" customHeight="1">
      <c r="A8" s="2"/>
      <c r="B8" s="5" t="s">
        <v>33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6"/>
      <c r="I8" s="6"/>
      <c r="J8" s="6"/>
      <c r="K8" s="6"/>
      <c r="L8" s="6"/>
    </row>
    <row r="9" spans="1:12" ht="15" customHeight="1">
      <c r="A9" s="2" t="s">
        <v>13</v>
      </c>
      <c r="B9" s="5" t="s">
        <v>9</v>
      </c>
      <c r="C9" s="4">
        <f>52901.7+C48-C10</f>
        <v>75207.2</v>
      </c>
      <c r="D9" s="4">
        <v>76758</v>
      </c>
      <c r="E9" s="4">
        <f>44329.1+E48</f>
        <v>66863.3</v>
      </c>
      <c r="F9" s="4">
        <f>30728.4+F48</f>
        <v>54889.2</v>
      </c>
      <c r="G9" s="4">
        <f>16354.7+G48</f>
        <v>41828.9</v>
      </c>
      <c r="H9" s="6"/>
      <c r="I9" s="6"/>
      <c r="J9" s="6"/>
      <c r="K9" s="6"/>
      <c r="L9" s="6"/>
    </row>
    <row r="10" spans="1:12" ht="15" customHeight="1">
      <c r="A10" s="2"/>
      <c r="B10" s="5" t="s">
        <v>33</v>
      </c>
      <c r="C10" s="4">
        <v>2540.5</v>
      </c>
      <c r="D10" s="4">
        <v>0</v>
      </c>
      <c r="E10" s="4">
        <v>0</v>
      </c>
      <c r="F10" s="4">
        <v>0</v>
      </c>
      <c r="G10" s="4">
        <v>0</v>
      </c>
      <c r="H10" s="6"/>
      <c r="I10" s="6"/>
      <c r="J10" s="6"/>
      <c r="K10" s="6"/>
      <c r="L10" s="6"/>
    </row>
    <row r="11" spans="1:12" ht="15" customHeight="1">
      <c r="A11" s="2" t="s">
        <v>5</v>
      </c>
      <c r="B11" s="5" t="s">
        <v>10</v>
      </c>
      <c r="C11" s="4">
        <f>115032.8+C49-C12</f>
        <v>134120.2</v>
      </c>
      <c r="D11" s="4">
        <f>123834.5+D49</f>
        <v>145593.9</v>
      </c>
      <c r="E11" s="4">
        <f>120238.9+E49</f>
        <v>142838.19999999998</v>
      </c>
      <c r="F11" s="4">
        <f>105423.9+F49</f>
        <v>129584.7</v>
      </c>
      <c r="G11" s="4">
        <f>97595.1+G49</f>
        <v>123069.3</v>
      </c>
      <c r="H11" s="6"/>
      <c r="I11" s="6"/>
      <c r="J11" s="6"/>
      <c r="K11" s="6"/>
      <c r="L11" s="6"/>
    </row>
    <row r="12" spans="1:12" ht="15" customHeight="1">
      <c r="A12" s="2"/>
      <c r="B12" s="5" t="s">
        <v>33</v>
      </c>
      <c r="C12" s="4">
        <v>2540.5</v>
      </c>
      <c r="D12" s="4">
        <v>0</v>
      </c>
      <c r="E12" s="4">
        <v>0</v>
      </c>
      <c r="F12" s="4">
        <v>0</v>
      </c>
      <c r="G12" s="4">
        <v>0</v>
      </c>
      <c r="H12" s="6"/>
      <c r="I12" s="6"/>
      <c r="J12" s="6"/>
      <c r="K12" s="6"/>
      <c r="L12" s="6"/>
    </row>
    <row r="13" spans="1:7" ht="15" customHeight="1">
      <c r="A13" s="2" t="s">
        <v>14</v>
      </c>
      <c r="B13" s="5" t="s">
        <v>11</v>
      </c>
      <c r="C13" s="4">
        <f>C5-C11</f>
        <v>2277.1999999999825</v>
      </c>
      <c r="D13" s="4">
        <f>D5-D11</f>
        <v>-5536.899999999994</v>
      </c>
      <c r="E13" s="4">
        <f>E5-E11</f>
        <v>-7760.6999999999825</v>
      </c>
      <c r="F13" s="4">
        <f>F5-F11</f>
        <v>-470.6000000000058</v>
      </c>
      <c r="G13" s="4">
        <f>G5-G11</f>
        <v>-338.8000000000029</v>
      </c>
    </row>
    <row r="14" spans="1:7" ht="15.75">
      <c r="A14" s="10">
        <v>2</v>
      </c>
      <c r="B14" s="11" t="s">
        <v>15</v>
      </c>
      <c r="C14" s="12"/>
      <c r="D14" s="12"/>
      <c r="E14" s="12"/>
      <c r="F14" s="12"/>
      <c r="G14" s="12"/>
    </row>
    <row r="15" spans="1:7" ht="15.75">
      <c r="A15" s="2" t="s">
        <v>16</v>
      </c>
      <c r="B15" s="3" t="s">
        <v>7</v>
      </c>
      <c r="C15" s="4">
        <f>C17+C19</f>
        <v>101504.4</v>
      </c>
      <c r="D15" s="4">
        <f>D17+D19</f>
        <v>106484.6</v>
      </c>
      <c r="E15" s="4">
        <v>98089.5</v>
      </c>
      <c r="F15" s="4">
        <v>89454.7</v>
      </c>
      <c r="G15" s="4">
        <v>80558.4</v>
      </c>
    </row>
    <row r="16" spans="1:7" ht="15" customHeight="1">
      <c r="A16" s="2"/>
      <c r="B16" s="3" t="s">
        <v>4</v>
      </c>
      <c r="C16" s="4"/>
      <c r="D16" s="4"/>
      <c r="E16" s="4"/>
      <c r="F16" s="4"/>
      <c r="G16" s="4"/>
    </row>
    <row r="17" spans="1:7" ht="15" customHeight="1">
      <c r="A17" s="2" t="s">
        <v>17</v>
      </c>
      <c r="B17" s="5" t="s">
        <v>8</v>
      </c>
      <c r="C17" s="4">
        <v>48619.2</v>
      </c>
      <c r="D17" s="4">
        <v>50225.1</v>
      </c>
      <c r="E17" s="4">
        <f>E15-E19</f>
        <v>53760.4</v>
      </c>
      <c r="F17" s="4">
        <f>F15-F19</f>
        <v>58726.299999999996</v>
      </c>
      <c r="G17" s="4">
        <f>G15-G19</f>
        <v>64203.7</v>
      </c>
    </row>
    <row r="18" spans="1:7" ht="15" customHeight="1">
      <c r="A18" s="2"/>
      <c r="B18" s="5" t="s">
        <v>33</v>
      </c>
      <c r="C18" s="4">
        <f>1.6-C33</f>
        <v>0.5</v>
      </c>
      <c r="D18" s="4">
        <f>1.6-D33</f>
        <v>0.5</v>
      </c>
      <c r="E18" s="4">
        <v>0</v>
      </c>
      <c r="F18" s="4">
        <v>0</v>
      </c>
      <c r="G18" s="4">
        <v>0</v>
      </c>
    </row>
    <row r="19" spans="1:7" ht="15" customHeight="1">
      <c r="A19" s="2" t="s">
        <v>18</v>
      </c>
      <c r="B19" s="5" t="s">
        <v>9</v>
      </c>
      <c r="C19" s="4">
        <v>52885.2</v>
      </c>
      <c r="D19" s="4">
        <v>56259.5</v>
      </c>
      <c r="E19" s="4">
        <v>44329.1</v>
      </c>
      <c r="F19" s="4">
        <v>30728.4</v>
      </c>
      <c r="G19" s="4">
        <v>16354.7</v>
      </c>
    </row>
    <row r="20" spans="1:7" ht="15" customHeight="1">
      <c r="A20" s="2"/>
      <c r="B20" s="5" t="s">
        <v>33</v>
      </c>
      <c r="C20" s="4">
        <f>34482-C35</f>
        <v>34482</v>
      </c>
      <c r="D20" s="4">
        <f>35373.9-D35</f>
        <v>31989.300000000003</v>
      </c>
      <c r="E20" s="4">
        <v>31115.7</v>
      </c>
      <c r="F20" s="4">
        <v>20917.2</v>
      </c>
      <c r="G20" s="4">
        <v>23006.3</v>
      </c>
    </row>
    <row r="21" spans="1:7" ht="15" customHeight="1">
      <c r="A21" s="2"/>
      <c r="B21" s="17" t="s">
        <v>4</v>
      </c>
      <c r="C21" s="12"/>
      <c r="D21" s="12"/>
      <c r="E21" s="12"/>
      <c r="F21" s="12"/>
      <c r="G21" s="12"/>
    </row>
    <row r="22" spans="1:7" ht="33.75" customHeight="1">
      <c r="A22" s="2"/>
      <c r="B22" s="17" t="s">
        <v>40</v>
      </c>
      <c r="C22" s="18">
        <v>16180.9</v>
      </c>
      <c r="D22" s="18">
        <v>14570.8</v>
      </c>
      <c r="E22" s="19">
        <v>14043.5</v>
      </c>
      <c r="F22" s="19">
        <v>5250.1</v>
      </c>
      <c r="G22" s="19">
        <v>5250.1</v>
      </c>
    </row>
    <row r="23" spans="1:7" ht="34.5" customHeight="1">
      <c r="A23" s="2"/>
      <c r="B23" s="17" t="s">
        <v>41</v>
      </c>
      <c r="C23" s="18">
        <v>16348.5</v>
      </c>
      <c r="D23" s="18">
        <v>24852.1</v>
      </c>
      <c r="E23" s="19">
        <v>23208</v>
      </c>
      <c r="F23" s="19">
        <v>22642.5</v>
      </c>
      <c r="G23" s="19">
        <v>8504.6</v>
      </c>
    </row>
    <row r="24" spans="1:7" ht="33" customHeight="1">
      <c r="A24" s="2"/>
      <c r="B24" s="17" t="s">
        <v>42</v>
      </c>
      <c r="C24" s="18">
        <v>6046.6</v>
      </c>
      <c r="D24" s="18">
        <v>5801</v>
      </c>
      <c r="E24" s="20">
        <v>1358.8</v>
      </c>
      <c r="F24" s="20">
        <v>1424.8</v>
      </c>
      <c r="G24" s="20">
        <v>1442.2</v>
      </c>
    </row>
    <row r="25" spans="1:7" ht="23.25" customHeight="1">
      <c r="A25" s="2"/>
      <c r="B25" s="17" t="s">
        <v>43</v>
      </c>
      <c r="C25" s="18">
        <v>14047.9</v>
      </c>
      <c r="D25" s="18">
        <v>9038</v>
      </c>
      <c r="E25" s="20">
        <v>5487.1</v>
      </c>
      <c r="F25" s="20">
        <v>1157.7</v>
      </c>
      <c r="G25" s="20">
        <v>1157.7</v>
      </c>
    </row>
    <row r="26" spans="1:7" ht="15" customHeight="1">
      <c r="A26" s="2" t="s">
        <v>19</v>
      </c>
      <c r="B26" s="5" t="s">
        <v>10</v>
      </c>
      <c r="C26" s="4">
        <v>102849.1</v>
      </c>
      <c r="D26" s="4">
        <v>109996.8</v>
      </c>
      <c r="E26" s="4">
        <v>105405.4</v>
      </c>
      <c r="F26" s="4">
        <v>89454.7</v>
      </c>
      <c r="G26" s="4">
        <v>80558.4</v>
      </c>
    </row>
    <row r="27" spans="1:7" ht="15" customHeight="1">
      <c r="A27" s="2"/>
      <c r="B27" s="5" t="s">
        <v>33</v>
      </c>
      <c r="C27" s="4">
        <f>34483.6-C42</f>
        <v>30796.8</v>
      </c>
      <c r="D27" s="4">
        <f>35375.4-D42</f>
        <v>35375.4</v>
      </c>
      <c r="E27" s="4">
        <v>31115.7</v>
      </c>
      <c r="F27" s="4">
        <v>20917.2</v>
      </c>
      <c r="G27" s="4">
        <v>23006.3</v>
      </c>
    </row>
    <row r="28" spans="1:7" ht="15.75">
      <c r="A28" s="2" t="s">
        <v>20</v>
      </c>
      <c r="B28" s="5" t="s">
        <v>11</v>
      </c>
      <c r="C28" s="4">
        <f>C15-C26</f>
        <v>-1344.7000000000116</v>
      </c>
      <c r="D28" s="4">
        <f>D15-D26</f>
        <v>-3512.199999999997</v>
      </c>
      <c r="E28" s="4">
        <f>E15-E26</f>
        <v>-7315.899999999994</v>
      </c>
      <c r="F28" s="4">
        <f>F15-F26</f>
        <v>0</v>
      </c>
      <c r="G28" s="4">
        <f>G15-G26</f>
        <v>0</v>
      </c>
    </row>
    <row r="29" spans="1:7" ht="15.75">
      <c r="A29" s="10">
        <v>3</v>
      </c>
      <c r="B29" s="11" t="s">
        <v>21</v>
      </c>
      <c r="C29" s="12"/>
      <c r="D29" s="12"/>
      <c r="E29" s="12"/>
      <c r="F29" s="12"/>
      <c r="G29" s="12"/>
    </row>
    <row r="30" spans="1:7" ht="17.25" customHeight="1">
      <c r="A30" s="2" t="s">
        <v>22</v>
      </c>
      <c r="B30" s="3" t="s">
        <v>7</v>
      </c>
      <c r="C30" s="4">
        <f>C32+C34</f>
        <v>46904.4</v>
      </c>
      <c r="D30" s="4">
        <f>D32+D34</f>
        <v>48290.2</v>
      </c>
      <c r="E30" s="4">
        <f>(E5-E15-E45)+(E8+E10+E18+E20+E33+E35)</f>
        <v>45504.4</v>
      </c>
      <c r="F30" s="4">
        <f>(F5-F15-F45)+(F8+F10+F18+F20+F33+F35)</f>
        <v>36415.799999999996</v>
      </c>
      <c r="G30" s="4">
        <f>(G5-G15-G45)+(G8+G10+G18+G20+G33+G35)</f>
        <v>39704.200000000004</v>
      </c>
    </row>
    <row r="31" spans="1:7" ht="17.25" customHeight="1">
      <c r="A31" s="2"/>
      <c r="B31" s="3" t="s">
        <v>4</v>
      </c>
      <c r="C31" s="4"/>
      <c r="D31" s="4"/>
      <c r="E31" s="4"/>
      <c r="F31" s="4"/>
      <c r="G31" s="4"/>
    </row>
    <row r="32" spans="1:8" ht="17.25" customHeight="1">
      <c r="A32" s="2" t="s">
        <v>23</v>
      </c>
      <c r="B32" s="5" t="s">
        <v>8</v>
      </c>
      <c r="C32" s="4">
        <f>4414.4+6372.3+1280.6+338.5</f>
        <v>12405.800000000001</v>
      </c>
      <c r="D32" s="4">
        <f>784.1+3913.2+6543.3+1323.5+351</f>
        <v>12915.1</v>
      </c>
      <c r="E32" s="4">
        <f>(E7-E17-E47)+(E8+E18+E33)</f>
        <v>14388.70000000001</v>
      </c>
      <c r="F32" s="4">
        <f>(F7-F17-F47)+(F8+F18+F33)</f>
        <v>15498.599999999999</v>
      </c>
      <c r="G32" s="4">
        <f>(G7-G17-G47)+(G8+G18+G33)</f>
        <v>16697.90000000001</v>
      </c>
      <c r="H32" s="6"/>
    </row>
    <row r="33" spans="1:7" ht="17.25" customHeight="1">
      <c r="A33" s="2"/>
      <c r="B33" s="5" t="s">
        <v>33</v>
      </c>
      <c r="C33" s="4">
        <v>1.1</v>
      </c>
      <c r="D33" s="4">
        <v>1.1</v>
      </c>
      <c r="E33" s="4">
        <v>0</v>
      </c>
      <c r="F33" s="4">
        <v>0</v>
      </c>
      <c r="G33" s="4">
        <v>0</v>
      </c>
    </row>
    <row r="34" spans="1:9" ht="17.25" customHeight="1">
      <c r="A34" s="2" t="s">
        <v>24</v>
      </c>
      <c r="B34" s="5" t="s">
        <v>9</v>
      </c>
      <c r="C34" s="4">
        <f>9748.8+21023+1529.5+2197.3</f>
        <v>34498.6</v>
      </c>
      <c r="D34" s="4">
        <f>1260.2+9573.2+21071.1+1454.2+2016.4</f>
        <v>35375.1</v>
      </c>
      <c r="E34" s="4">
        <v>31115.7</v>
      </c>
      <c r="F34" s="4">
        <v>20917.2</v>
      </c>
      <c r="G34" s="4">
        <v>23006.3</v>
      </c>
      <c r="H34" s="6"/>
      <c r="I34" s="6"/>
    </row>
    <row r="35" spans="1:9" ht="17.25" customHeight="1">
      <c r="A35" s="2"/>
      <c r="B35" s="5" t="s">
        <v>33</v>
      </c>
      <c r="C35" s="4">
        <v>0</v>
      </c>
      <c r="D35" s="4">
        <v>3384.6</v>
      </c>
      <c r="E35" s="4">
        <v>0</v>
      </c>
      <c r="F35" s="4">
        <v>0</v>
      </c>
      <c r="G35" s="4">
        <v>0</v>
      </c>
      <c r="H35" s="6"/>
      <c r="I35" s="6"/>
    </row>
    <row r="36" spans="1:9" ht="17.25" customHeight="1">
      <c r="A36" s="2"/>
      <c r="B36" s="17" t="s">
        <v>4</v>
      </c>
      <c r="C36" s="18"/>
      <c r="D36" s="18"/>
      <c r="E36" s="18"/>
      <c r="F36" s="18"/>
      <c r="G36" s="18"/>
      <c r="H36" s="6"/>
      <c r="I36" s="6"/>
    </row>
    <row r="37" spans="1:9" ht="41.25" customHeight="1">
      <c r="A37" s="2"/>
      <c r="B37" s="17" t="s">
        <v>40</v>
      </c>
      <c r="C37" s="18">
        <v>6142.6</v>
      </c>
      <c r="D37" s="18">
        <v>5992.3</v>
      </c>
      <c r="E37" s="18">
        <v>5719.1</v>
      </c>
      <c r="F37" s="18">
        <v>5377.4</v>
      </c>
      <c r="G37" s="18">
        <v>5034.5</v>
      </c>
      <c r="H37" s="6"/>
      <c r="I37" s="6"/>
    </row>
    <row r="38" spans="1:9" ht="36.75" customHeight="1">
      <c r="A38" s="2"/>
      <c r="B38" s="17" t="s">
        <v>41</v>
      </c>
      <c r="C38" s="18">
        <v>5371</v>
      </c>
      <c r="D38" s="18">
        <v>6094.3</v>
      </c>
      <c r="E38" s="18">
        <v>5146</v>
      </c>
      <c r="F38" s="18">
        <v>1909.8</v>
      </c>
      <c r="G38" s="18">
        <v>1622.1</v>
      </c>
      <c r="H38" s="6"/>
      <c r="I38" s="6"/>
    </row>
    <row r="39" spans="1:9" ht="33" customHeight="1">
      <c r="A39" s="2"/>
      <c r="B39" s="17" t="s">
        <v>42</v>
      </c>
      <c r="C39" s="18">
        <v>13719.6</v>
      </c>
      <c r="D39" s="18">
        <v>13938.6</v>
      </c>
      <c r="E39" s="18">
        <v>14497.1</v>
      </c>
      <c r="F39" s="18">
        <v>11178.8</v>
      </c>
      <c r="G39" s="18">
        <v>13957.8</v>
      </c>
      <c r="H39" s="6"/>
      <c r="I39" s="6"/>
    </row>
    <row r="40" spans="1:9" ht="17.25" customHeight="1">
      <c r="A40" s="2"/>
      <c r="B40" s="17" t="s">
        <v>43</v>
      </c>
      <c r="C40" s="18">
        <v>8105.3</v>
      </c>
      <c r="D40" s="18">
        <v>6169.7</v>
      </c>
      <c r="E40" s="18">
        <v>5753.5</v>
      </c>
      <c r="F40" s="18">
        <v>2451.2</v>
      </c>
      <c r="G40" s="18">
        <v>2391.9</v>
      </c>
      <c r="H40" s="6"/>
      <c r="I40" s="6"/>
    </row>
    <row r="41" spans="1:8" ht="15.75">
      <c r="A41" s="2" t="s">
        <v>25</v>
      </c>
      <c r="B41" s="5" t="s">
        <v>10</v>
      </c>
      <c r="C41" s="4">
        <f>13985.9+27367.3+2764.5+2549.6</f>
        <v>46667.299999999996</v>
      </c>
      <c r="D41" s="4">
        <f>2214.8+13632.9+28056.5+2909.1+2399.8</f>
        <v>49213.1</v>
      </c>
      <c r="E41" s="4">
        <f>E30-E43</f>
        <v>45949.19999999999</v>
      </c>
      <c r="F41" s="4">
        <f>F30-F43</f>
        <v>36886.4</v>
      </c>
      <c r="G41" s="4">
        <f>G30-G43</f>
        <v>40043.00000000001</v>
      </c>
      <c r="H41" s="6"/>
    </row>
    <row r="42" spans="1:8" ht="15.75">
      <c r="A42" s="2"/>
      <c r="B42" s="5" t="s">
        <v>33</v>
      </c>
      <c r="C42" s="4">
        <v>3686.8</v>
      </c>
      <c r="D42" s="4">
        <v>0</v>
      </c>
      <c r="E42" s="4">
        <v>0</v>
      </c>
      <c r="F42" s="4">
        <v>0</v>
      </c>
      <c r="G42" s="4">
        <v>0</v>
      </c>
      <c r="H42" s="6"/>
    </row>
    <row r="43" spans="1:8" ht="15.75">
      <c r="A43" s="2" t="s">
        <v>26</v>
      </c>
      <c r="B43" s="5" t="s">
        <v>11</v>
      </c>
      <c r="C43" s="4">
        <f>C30-C41</f>
        <v>237.10000000000582</v>
      </c>
      <c r="D43" s="4">
        <f>D30-D41</f>
        <v>-922.9000000000015</v>
      </c>
      <c r="E43" s="4">
        <f>E13-E28</f>
        <v>-444.79999999998836</v>
      </c>
      <c r="F43" s="4">
        <f>F13-F28</f>
        <v>-470.6000000000058</v>
      </c>
      <c r="G43" s="4">
        <f>G13-G28</f>
        <v>-338.8000000000029</v>
      </c>
      <c r="H43" s="6"/>
    </row>
    <row r="44" spans="1:7" ht="33.75" customHeight="1">
      <c r="A44" s="10">
        <v>4</v>
      </c>
      <c r="B44" s="11" t="s">
        <v>27</v>
      </c>
      <c r="C44" s="12"/>
      <c r="D44" s="12"/>
      <c r="E44" s="12"/>
      <c r="F44" s="12"/>
      <c r="G44" s="12"/>
    </row>
    <row r="45" spans="1:7" ht="16.5" customHeight="1">
      <c r="A45" s="2" t="s">
        <v>28</v>
      </c>
      <c r="B45" s="3" t="s">
        <v>7</v>
      </c>
      <c r="C45" s="4">
        <f>C47+C48</f>
        <v>25012.8</v>
      </c>
      <c r="D45" s="4">
        <f>D47+D48</f>
        <v>20657.3</v>
      </c>
      <c r="E45" s="4">
        <v>22599.3</v>
      </c>
      <c r="F45" s="4">
        <v>24160.8</v>
      </c>
      <c r="G45" s="4">
        <v>25474.2</v>
      </c>
    </row>
    <row r="46" spans="1:7" ht="15.75">
      <c r="A46" s="2"/>
      <c r="B46" s="3" t="s">
        <v>4</v>
      </c>
      <c r="C46" s="4"/>
      <c r="D46" s="4"/>
      <c r="E46" s="4"/>
      <c r="F46" s="4"/>
      <c r="G46" s="4"/>
    </row>
    <row r="47" spans="1:7" ht="15.75">
      <c r="A47" s="2" t="s">
        <v>29</v>
      </c>
      <c r="B47" s="5" t="s">
        <v>8</v>
      </c>
      <c r="C47" s="4">
        <v>166.8</v>
      </c>
      <c r="D47" s="4">
        <v>160.3</v>
      </c>
      <c r="E47" s="4">
        <v>65.1</v>
      </c>
      <c r="F47" s="4">
        <v>0</v>
      </c>
      <c r="G47" s="4">
        <v>0</v>
      </c>
    </row>
    <row r="48" spans="1:7" ht="15.75">
      <c r="A48" s="2" t="s">
        <v>30</v>
      </c>
      <c r="B48" s="5" t="s">
        <v>9</v>
      </c>
      <c r="C48" s="4">
        <v>24846</v>
      </c>
      <c r="D48" s="4">
        <v>20497</v>
      </c>
      <c r="E48" s="4">
        <v>22534.2</v>
      </c>
      <c r="F48" s="4">
        <v>24160.8</v>
      </c>
      <c r="G48" s="4">
        <v>25474.2</v>
      </c>
    </row>
    <row r="49" spans="1:7" ht="15.75">
      <c r="A49" s="2" t="s">
        <v>31</v>
      </c>
      <c r="B49" s="5" t="s">
        <v>10</v>
      </c>
      <c r="C49" s="4">
        <v>21627.9</v>
      </c>
      <c r="D49" s="4">
        <v>21759.4</v>
      </c>
      <c r="E49" s="4">
        <v>22599.3</v>
      </c>
      <c r="F49" s="4">
        <v>24160.8</v>
      </c>
      <c r="G49" s="4">
        <v>25474.2</v>
      </c>
    </row>
    <row r="50" spans="1:7" ht="15.75">
      <c r="A50" s="2" t="s">
        <v>32</v>
      </c>
      <c r="B50" s="5" t="s">
        <v>11</v>
      </c>
      <c r="C50" s="4">
        <f>C45-C49</f>
        <v>3384.899999999998</v>
      </c>
      <c r="D50" s="4">
        <f>D45-D49</f>
        <v>-1102.1000000000022</v>
      </c>
      <c r="E50" s="4">
        <f>E45-E49</f>
        <v>0</v>
      </c>
      <c r="F50" s="4">
        <f>F45-F49</f>
        <v>0</v>
      </c>
      <c r="G50" s="4">
        <f>G45-G49</f>
        <v>0</v>
      </c>
    </row>
    <row r="52" spans="3:4" ht="15">
      <c r="C52" s="14"/>
      <c r="D52" s="14"/>
    </row>
    <row r="53" ht="15">
      <c r="C53" s="14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Лаврова Ольга Владимировна</cp:lastModifiedBy>
  <cp:lastPrinted>2022-10-18T03:18:25Z</cp:lastPrinted>
  <dcterms:created xsi:type="dcterms:W3CDTF">2018-11-08T04:21:03Z</dcterms:created>
  <dcterms:modified xsi:type="dcterms:W3CDTF">2022-10-18T03:18:26Z</dcterms:modified>
  <cp:category/>
  <cp:version/>
  <cp:contentType/>
  <cp:contentStatus/>
</cp:coreProperties>
</file>