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24" yWindow="4812" windowWidth="23256" windowHeight="4764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'Лист1'!$A$1:$J$105</definedName>
  </definedNames>
  <calcPr fullCalcOnLoad="1"/>
</workbook>
</file>

<file path=xl/sharedStrings.xml><?xml version="1.0" encoding="utf-8"?>
<sst xmlns="http://schemas.openxmlformats.org/spreadsheetml/2006/main" count="278" uniqueCount="273">
  <si>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</si>
  <si>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</si>
  <si>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</si>
  <si>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</si>
  <si>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</si>
  <si>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</si>
  <si>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</si>
  <si>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</si>
  <si>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</si>
  <si>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</si>
  <si>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</si>
  <si>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</si>
  <si>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</si>
  <si>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</si>
  <si>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</si>
  <si>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</si>
  <si>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</si>
  <si>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</si>
  <si>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</si>
  <si>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</si>
  <si>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</si>
  <si>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</si>
  <si>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</si>
  <si>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</si>
  <si>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</si>
  <si>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</si>
  <si>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</si>
  <si>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</si>
  <si>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</si>
  <si>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</si>
  <si>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</si>
  <si>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</si>
  <si>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</si>
  <si>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</si>
  <si>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</si>
  <si>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</si>
  <si>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</si>
  <si>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</si>
  <si>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</si>
  <si>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</si>
  <si>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</si>
  <si>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</si>
  <si>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</si>
  <si>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</si>
  <si>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</si>
  <si>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</si>
  <si>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</si>
  <si>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</si>
  <si>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</si>
  <si>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</si>
  <si>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</si>
  <si>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</si>
  <si>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</si>
  <si>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</si>
  <si>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</si>
  <si>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</si>
  <si>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</si>
  <si>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</si>
  <si>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</si>
  <si>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</si>
  <si>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</si>
  <si>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</si>
  <si>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</si>
  <si>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</si>
  <si>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</si>
  <si>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</si>
  <si>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</si>
  <si>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</si>
  <si>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</si>
  <si>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</si>
  <si>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</si>
  <si>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</si>
  <si>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</si>
  <si>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</si>
  <si>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</si>
  <si>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</si>
  <si>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</si>
  <si>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</si>
  <si>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</si>
  <si>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</si>
  <si>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</si>
  <si>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</si>
  <si>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</si>
  <si>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</si>
  <si>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</si>
  <si>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</si>
  <si>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</si>
  <si>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</si>
  <si>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</si>
  <si>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</si>
  <si>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</si>
  <si>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</si>
  <si>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</si>
  <si>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</si>
  <si>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</si>
  <si>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</si>
  <si>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</si>
  <si>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</si>
  <si>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</si>
  <si>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</si>
  <si>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</si>
  <si>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</si>
  <si>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</si>
  <si>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</si>
  <si>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</si>
  <si>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</si>
  <si>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</si>
  <si>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</si>
  <si>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</si>
  <si>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</si>
  <si>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</si>
  <si>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</si>
  <si>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</si>
  <si>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</si>
  <si>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</si>
  <si>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</si>
  <si>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</si>
  <si>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</si>
  <si>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</si>
  <si>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</si>
  <si>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</si>
  <si>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</si>
  <si>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</si>
  <si>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</si>
  <si>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</si>
  <si>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</si>
  <si>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</si>
  <si>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</si>
  <si>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</si>
  <si>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</si>
  <si>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</si>
  <si>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</si>
  <si>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</si>
  <si>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</si>
  <si>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</si>
  <si>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</si>
  <si>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</si>
  <si>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</si>
  <si>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</si>
  <si>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</si>
  <si>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</si>
  <si>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</si>
  <si>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</si>
  <si>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</si>
  <si>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</si>
  <si>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</si>
  <si>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</si>
  <si>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</si>
  <si>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</si>
  <si>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</si>
  <si>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</si>
  <si>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</si>
  <si>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</si>
  <si>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</si>
  <si>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</si>
  <si>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</si>
  <si>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</si>
  <si>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</si>
  <si>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</si>
  <si>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</si>
  <si>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</si>
  <si>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</si>
  <si>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</si>
  <si>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</si>
  <si>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</si>
  <si>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</si>
  <si>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</si>
  <si>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</si>
  <si>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</si>
  <si>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</si>
  <si>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</si>
  <si>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</si>
  <si>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</si>
  <si>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</si>
  <si>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</si>
  <si>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</si>
  <si>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</si>
  <si>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</si>
  <si>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 xml:space="preserve"> 000 1 00 00000 00 0000 000 </t>
  </si>
  <si>
    <t>2 02 10000 00 0000 150</t>
  </si>
  <si>
    <t>2 02 20000 00 0000 150</t>
  </si>
  <si>
    <t>2 02 30000 00 0000 150</t>
  </si>
  <si>
    <t>2 02 40000 00 0000 150</t>
  </si>
  <si>
    <t>Сборы за пользование объектами животного мира и за пользование объектами водных биологических ресурсов</t>
  </si>
  <si>
    <t>Сведения о внесенных изменениях в закон о бюджете на 2021 год и на плановый период 2022 и 2023 годов</t>
  </si>
  <si>
    <t>2 04 00000 00 0000 000</t>
  </si>
  <si>
    <t>Безвозмездные поступления от негосударственных организаций</t>
  </si>
  <si>
    <t>2 02 00000 00 0000 000</t>
  </si>
  <si>
    <t>2 00 00000 00 0000 000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</si>
  <si>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</si>
  <si>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</si>
  <si>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</si>
  <si>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Прикладные научные исследования в области жилищно-коммунального хозяйства</t>
  </si>
  <si>
    <t>0504</t>
  </si>
  <si>
    <t>0604</t>
  </si>
  <si>
    <t>Прикладные научные исследования в области охраны окружающей среды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</si>
  <si>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</si>
  <si>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</si>
  <si>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</si>
  <si>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</si>
  <si>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</si>
  <si>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</si>
  <si>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</si>
  <si>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</si>
  <si>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</si>
  <si>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</si>
  <si>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</si>
  <si>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</si>
  <si>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</si>
  <si>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</si>
  <si>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</si>
  <si>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</si>
  <si>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</si>
  <si>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</si>
  <si>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</si>
  <si>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</si>
  <si>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</si>
  <si>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</si>
  <si>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</si>
  <si>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</si>
  <si>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</si>
  <si>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</si>
  <si>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</si>
  <si>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</si>
  <si>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</si>
  <si>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</si>
  <si>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</si>
  <si>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2.5.5.</t>
  </si>
  <si>
    <t>2.6.</t>
  </si>
  <si>
    <t>2.6.1.</t>
  </si>
  <si>
    <t>2.6.2.</t>
  </si>
  <si>
    <t>2.6.3.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</si>
  <si>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</si>
  <si>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</si>
  <si>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</si>
  <si>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</si>
  <si>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</si>
  <si>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</si>
  <si>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</si>
  <si>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</si>
  <si>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</si>
  <si>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</si>
  <si>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</si>
  <si>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</si>
  <si>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</si>
  <si>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</si>
  <si>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</si>
  <si>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</si>
  <si>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</si>
  <si>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</si>
  <si>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</si>
  <si>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</si>
  <si>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</si>
  <si>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</si>
  <si>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</si>
  <si>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</si>
  <si>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</si>
  <si>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</si>
  <si>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</si>
  <si>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</si>
  <si>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</si>
  <si>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</si>
  <si>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</si>
  <si>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</si>
  <si>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</si>
  <si>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</si>
  <si>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</si>
  <si>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</si>
  <si>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</si>
  <si>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>Закон ЗК "О бюджете ЗК на 2021 год и плановый период 2022  и 2023 годов" 
от 30.12.2020г.                                                  № 1899-ЗЗК</t>
  </si>
  <si>
    <t>Закон ЗК "О бюджете ЗК на 2021 год и плановый период 2022 и 2023 годов" 
от 30.12.2020г.                            № 1899-ЗЗК (в редакции      
от 08.07.2021г. № 1952-ЗЗК)</t>
  </si>
  <si>
    <t>Закон ЗК "О бюджете ЗК на 2021 год и плановый период 2022 и 2023 годов" 
от 30.12.2020г.                            № 1899-ЗЗК (в редакции      
от 01.04.2021г. № 1921-ЗЗК)</t>
  </si>
  <si>
    <t>Закон ЗК "О бюджете ЗК на 2021 год и плановый период 2022 и 2023 годов" 
от 30.12.2020г.                            № 1899-ЗЗК (в редакции      
от 13.10.2021г. № 1984-ЗЗК)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</si>
</sst>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 indent="2"/>
      <protection/>
    </xf>
    <xf numFmtId="49" fontId="31" fillId="0" borderId="2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47" fillId="12" borderId="12" xfId="0" applyNumberFormat="1" applyFont="1" applyFill="1" applyBorder="1" applyAlignment="1">
      <alignment horizontal="center" vertical="center" wrapText="1"/>
    </xf>
    <xf numFmtId="172" fontId="47" fillId="0" borderId="12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47" fillId="0" borderId="0" xfId="0" applyFont="1" applyAlignment="1">
      <alignment/>
    </xf>
    <xf numFmtId="49" fontId="47" fillId="0" borderId="12" xfId="0" applyNumberFormat="1" applyFont="1" applyBorder="1" applyAlignment="1">
      <alignment horizontal="center" vertical="center"/>
    </xf>
    <xf numFmtId="49" fontId="48" fillId="12" borderId="12" xfId="0" applyNumberFormat="1" applyFont="1" applyFill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9" fontId="49" fillId="11" borderId="12" xfId="0" applyNumberFormat="1" applyFont="1" applyFill="1" applyBorder="1" applyAlignment="1">
      <alignment horizontal="center" vertical="center"/>
    </xf>
    <xf numFmtId="49" fontId="49" fillId="11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47" fillId="33" borderId="12" xfId="0" applyNumberFormat="1" applyFont="1" applyFill="1" applyBorder="1" applyAlignment="1">
      <alignment horizontal="center" vertical="center"/>
    </xf>
    <xf numFmtId="172" fontId="26" fillId="0" borderId="0" xfId="0" applyNumberFormat="1" applyFont="1" applyAlignment="1">
      <alignment/>
    </xf>
    <xf numFmtId="0" fontId="47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48" fillId="12" borderId="12" xfId="0" applyFont="1" applyFill="1" applyBorder="1" applyAlignment="1">
      <alignment horizontal="left" vertical="center"/>
    </xf>
    <xf numFmtId="0" fontId="47" fillId="0" borderId="15" xfId="0" applyNumberFormat="1" applyFont="1" applyFill="1" applyBorder="1" applyAlignment="1">
      <alignment horizontal="left" vertical="center" wrapText="1"/>
    </xf>
    <xf numFmtId="0" fontId="47" fillId="0" borderId="16" xfId="0" applyNumberFormat="1" applyFont="1" applyFill="1" applyBorder="1" applyAlignment="1">
      <alignment horizontal="left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0" fontId="48" fillId="12" borderId="12" xfId="0" applyFont="1" applyFill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9" fillId="11" borderId="12" xfId="0" applyFont="1" applyFill="1" applyBorder="1" applyAlignment="1">
      <alignment vertical="center"/>
    </xf>
    <xf numFmtId="0" fontId="47" fillId="0" borderId="12" xfId="0" applyFont="1" applyBorder="1" applyAlignment="1">
      <alignment vertical="center" wrapText="1"/>
    </xf>
    <xf numFmtId="0" fontId="49" fillId="11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9" fillId="11" borderId="12" xfId="0" applyFont="1" applyFill="1" applyBorder="1" applyAlignment="1">
      <alignment horizontal="left" vertical="center"/>
    </xf>
    <xf numFmtId="0" fontId="47" fillId="0" borderId="12" xfId="0" applyFont="1" applyBorder="1" applyAlignment="1">
      <alignment horizontal="left" vertical="center" wrapText="1"/>
    </xf>
    <xf numFmtId="0" fontId="49" fillId="11" borderId="14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4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49" fontId="47" fillId="0" borderId="12" xfId="0" applyNumberFormat="1" applyFont="1" applyBorder="1" applyAlignment="1">
      <alignment vertical="center"/>
    </xf>
    <xf numFmtId="49" fontId="47" fillId="0" borderId="12" xfId="0" applyNumberFormat="1" applyFont="1" applyFill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172" fontId="3" fillId="12" borderId="13" xfId="0" applyNumberFormat="1" applyFont="1" applyFill="1" applyBorder="1" applyAlignment="1">
      <alignment vertical="center"/>
    </xf>
    <xf numFmtId="172" fontId="47" fillId="12" borderId="0" xfId="0" applyNumberFormat="1" applyFont="1" applyFill="1" applyAlignment="1">
      <alignment vertical="center"/>
    </xf>
    <xf numFmtId="172" fontId="47" fillId="0" borderId="0" xfId="0" applyNumberFormat="1" applyFont="1" applyAlignment="1">
      <alignment/>
    </xf>
    <xf numFmtId="0" fontId="52" fillId="0" borderId="15" xfId="0" applyNumberFormat="1" applyFont="1" applyFill="1" applyBorder="1" applyAlignment="1">
      <alignment horizontal="left" vertical="center" wrapText="1"/>
    </xf>
    <xf numFmtId="0" fontId="52" fillId="0" borderId="12" xfId="0" applyNumberFormat="1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="70" zoomScaleNormal="9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03" sqref="J103"/>
    </sheetView>
  </sheetViews>
  <sheetFormatPr defaultColWidth="9.140625" defaultRowHeight="15"/>
  <cols>
    <col min="1" max="1" width="7.7109375" style="5" customWidth="1"/>
    <col min="2" max="2" width="47.00390625" style="0" customWidth="1"/>
    <col min="3" max="3" width="25.28125" style="0" customWidth="1"/>
    <col min="4" max="4" width="27.421875" style="1" customWidth="1"/>
    <col min="5" max="5" width="16.00390625" style="1" customWidth="1"/>
    <col min="6" max="6" width="27.421875" style="1" customWidth="1"/>
    <col min="7" max="7" width="15.8515625" style="1" customWidth="1"/>
    <col min="8" max="8" width="27.00390625" style="1" customWidth="1"/>
    <col min="9" max="9" width="15.8515625" style="0" customWidth="1"/>
    <col min="10" max="10" width="27.00390625" style="0" customWidth="1"/>
  </cols>
  <sheetData>
    <row r="1" spans="1:8" ht="15.75" customHeight="1">
      <c r="A1" s="56"/>
      <c r="B1" s="56"/>
      <c r="C1" s="56"/>
      <c r="D1" s="56"/>
      <c r="E1" s="56"/>
      <c r="F1" s="56"/>
      <c r="G1" s="20"/>
      <c r="H1" s="20"/>
    </row>
    <row r="2" spans="1:8" ht="15.75" customHeight="1">
      <c r="A2" s="57" t="s">
        <v>184</v>
      </c>
      <c r="B2" s="58"/>
      <c r="C2" s="58"/>
      <c r="D2" s="58"/>
      <c r="E2" s="58"/>
      <c r="F2" s="58"/>
      <c r="G2" s="58"/>
      <c r="H2" s="58"/>
    </row>
    <row r="3" spans="2:8" ht="14.25">
      <c r="B3" s="5"/>
      <c r="C3" s="5"/>
      <c r="D3" s="52"/>
      <c r="E3" s="52"/>
      <c r="F3" s="52"/>
      <c r="G3" s="52"/>
      <c r="H3" s="52"/>
    </row>
    <row r="4" spans="1:10" ht="97.5" customHeight="1">
      <c r="A4" s="55" t="s">
        <v>0</v>
      </c>
      <c r="B4" s="55"/>
      <c r="C4" s="19" t="s">
        <v>7</v>
      </c>
      <c r="D4" s="2" t="s">
        <v>269</v>
      </c>
      <c r="E4" s="3" t="s">
        <v>191</v>
      </c>
      <c r="F4" s="2" t="s">
        <v>271</v>
      </c>
      <c r="G4" s="3" t="s">
        <v>191</v>
      </c>
      <c r="H4" s="2" t="s">
        <v>270</v>
      </c>
      <c r="I4" s="3" t="s">
        <v>191</v>
      </c>
      <c r="J4" s="2" t="s">
        <v>272</v>
      </c>
    </row>
    <row r="5" spans="1:10" s="13" customFormat="1" ht="14.25">
      <c r="A5" s="7" t="s">
        <v>197</v>
      </c>
      <c r="B5" s="21" t="s">
        <v>2</v>
      </c>
      <c r="C5" s="25"/>
      <c r="D5" s="38">
        <f aca="true" t="shared" si="0" ref="D5:J5">D7+D18</f>
        <v>84285816</v>
      </c>
      <c r="E5" s="38">
        <f t="shared" si="0"/>
        <v>1134614.7999999926</v>
      </c>
      <c r="F5" s="38">
        <f t="shared" si="0"/>
        <v>85420430.8</v>
      </c>
      <c r="G5" s="38">
        <f t="shared" si="0"/>
        <v>2921581.900000002</v>
      </c>
      <c r="H5" s="38">
        <f t="shared" si="0"/>
        <v>88342012.69999999</v>
      </c>
      <c r="I5" s="38">
        <f t="shared" si="0"/>
        <v>0</v>
      </c>
      <c r="J5" s="38">
        <f t="shared" si="0"/>
        <v>88342012.69999999</v>
      </c>
    </row>
    <row r="6" spans="1:10" ht="14.25">
      <c r="A6" s="6"/>
      <c r="B6" s="31" t="s">
        <v>1</v>
      </c>
      <c r="C6" s="26"/>
      <c r="D6" s="39"/>
      <c r="E6" s="40"/>
      <c r="F6" s="39"/>
      <c r="G6" s="40"/>
      <c r="H6" s="39"/>
      <c r="I6" s="40"/>
      <c r="J6" s="39"/>
    </row>
    <row r="7" spans="1:10" s="4" customFormat="1" ht="14.25">
      <c r="A7" s="14" t="s">
        <v>3</v>
      </c>
      <c r="B7" s="32" t="s">
        <v>4</v>
      </c>
      <c r="C7" s="27" t="s">
        <v>178</v>
      </c>
      <c r="D7" s="41">
        <v>44796746.2</v>
      </c>
      <c r="E7" s="41">
        <f>F7-D7</f>
        <v>5388.5999999940395</v>
      </c>
      <c r="F7" s="41">
        <v>44802134.8</v>
      </c>
      <c r="G7" s="41">
        <f>H7-F7</f>
        <v>2847865.1000000015</v>
      </c>
      <c r="H7" s="41">
        <v>47649999.9</v>
      </c>
      <c r="I7" s="41">
        <f>J7-H7</f>
        <v>0</v>
      </c>
      <c r="J7" s="41">
        <v>47649999.9</v>
      </c>
    </row>
    <row r="8" spans="1:10" ht="14.25">
      <c r="A8" s="6"/>
      <c r="B8" s="31" t="s">
        <v>5</v>
      </c>
      <c r="C8" s="26"/>
      <c r="D8" s="39"/>
      <c r="E8" s="40"/>
      <c r="F8" s="39"/>
      <c r="G8" s="40"/>
      <c r="H8" s="39"/>
      <c r="I8" s="40"/>
      <c r="J8" s="39"/>
    </row>
    <row r="9" spans="1:10" ht="15.75" customHeight="1">
      <c r="A9" s="6"/>
      <c r="B9" s="33" t="s">
        <v>161</v>
      </c>
      <c r="C9" s="28" t="s">
        <v>162</v>
      </c>
      <c r="D9" s="39">
        <v>9861236.7</v>
      </c>
      <c r="E9" s="40">
        <f aca="true" t="shared" si="1" ref="E9:E17">F9-D9</f>
        <v>0</v>
      </c>
      <c r="F9" s="39">
        <v>9861236.7</v>
      </c>
      <c r="G9" s="40">
        <f aca="true" t="shared" si="2" ref="G9:G17">H9-F9</f>
        <v>2637674.200000001</v>
      </c>
      <c r="H9" s="39">
        <v>12498910.9</v>
      </c>
      <c r="I9" s="40">
        <f>J9-H9</f>
        <v>0</v>
      </c>
      <c r="J9" s="39">
        <v>12498910.9</v>
      </c>
    </row>
    <row r="10" spans="1:10" ht="16.5" customHeight="1">
      <c r="A10" s="6"/>
      <c r="B10" s="33" t="s">
        <v>163</v>
      </c>
      <c r="C10" s="28" t="s">
        <v>164</v>
      </c>
      <c r="D10" s="39">
        <v>17457345.7</v>
      </c>
      <c r="E10" s="40">
        <f>F10-D10</f>
        <v>0</v>
      </c>
      <c r="F10" s="39">
        <v>17457345.7</v>
      </c>
      <c r="G10" s="40">
        <f t="shared" si="2"/>
        <v>193961.80000000075</v>
      </c>
      <c r="H10" s="39">
        <v>17651307.5</v>
      </c>
      <c r="I10" s="40">
        <f aca="true" t="shared" si="3" ref="I10:I17">J10-H10</f>
        <v>0</v>
      </c>
      <c r="J10" s="39">
        <v>17651307.5</v>
      </c>
    </row>
    <row r="11" spans="1:10" ht="45" customHeight="1">
      <c r="A11" s="6"/>
      <c r="B11" s="33" t="s">
        <v>165</v>
      </c>
      <c r="C11" s="28" t="s">
        <v>166</v>
      </c>
      <c r="D11" s="39">
        <v>7125166.4</v>
      </c>
      <c r="E11" s="40">
        <f t="shared" si="1"/>
        <v>0</v>
      </c>
      <c r="F11" s="39">
        <v>7125166.4</v>
      </c>
      <c r="G11" s="40">
        <f t="shared" si="2"/>
        <v>0</v>
      </c>
      <c r="H11" s="39">
        <v>7125166.4</v>
      </c>
      <c r="I11" s="40">
        <f t="shared" si="3"/>
        <v>0</v>
      </c>
      <c r="J11" s="39">
        <v>7125166.4</v>
      </c>
    </row>
    <row r="12" spans="1:10" ht="29.25" customHeight="1">
      <c r="A12" s="6"/>
      <c r="B12" s="33" t="s">
        <v>167</v>
      </c>
      <c r="C12" s="28" t="s">
        <v>168</v>
      </c>
      <c r="D12" s="39">
        <v>1629582.3</v>
      </c>
      <c r="E12" s="40">
        <f t="shared" si="1"/>
        <v>0</v>
      </c>
      <c r="F12" s="39">
        <v>1629582.3</v>
      </c>
      <c r="G12" s="40">
        <f t="shared" si="2"/>
        <v>454395.5</v>
      </c>
      <c r="H12" s="39">
        <v>2083977.8</v>
      </c>
      <c r="I12" s="40">
        <f t="shared" si="3"/>
        <v>0</v>
      </c>
      <c r="J12" s="39">
        <v>2083977.8</v>
      </c>
    </row>
    <row r="13" spans="1:10" ht="17.25" customHeight="1">
      <c r="A13" s="6"/>
      <c r="B13" s="33" t="s">
        <v>169</v>
      </c>
      <c r="C13" s="28" t="s">
        <v>170</v>
      </c>
      <c r="D13" s="39">
        <v>5381241.5</v>
      </c>
      <c r="E13" s="40">
        <f t="shared" si="1"/>
        <v>0</v>
      </c>
      <c r="F13" s="39">
        <v>5381241.5</v>
      </c>
      <c r="G13" s="40">
        <f t="shared" si="2"/>
        <v>-480000</v>
      </c>
      <c r="H13" s="39">
        <v>4901241.5</v>
      </c>
      <c r="I13" s="40">
        <f t="shared" si="3"/>
        <v>0</v>
      </c>
      <c r="J13" s="39">
        <v>4901241.5</v>
      </c>
    </row>
    <row r="14" spans="1:10" ht="17.25" customHeight="1">
      <c r="A14" s="6"/>
      <c r="B14" s="33" t="s">
        <v>171</v>
      </c>
      <c r="C14" s="28" t="s">
        <v>172</v>
      </c>
      <c r="D14" s="39">
        <v>651042.1</v>
      </c>
      <c r="E14" s="40">
        <f t="shared" si="1"/>
        <v>0</v>
      </c>
      <c r="F14" s="39">
        <v>651042.1</v>
      </c>
      <c r="G14" s="40">
        <f t="shared" si="2"/>
        <v>0</v>
      </c>
      <c r="H14" s="39">
        <v>651042.1</v>
      </c>
      <c r="I14" s="40">
        <f t="shared" si="3"/>
        <v>0</v>
      </c>
      <c r="J14" s="39">
        <v>651042.1</v>
      </c>
    </row>
    <row r="15" spans="1:10" ht="19.5" customHeight="1">
      <c r="A15" s="6"/>
      <c r="B15" s="33" t="s">
        <v>173</v>
      </c>
      <c r="C15" s="28" t="s">
        <v>174</v>
      </c>
      <c r="D15" s="39">
        <v>2184</v>
      </c>
      <c r="E15" s="40">
        <f t="shared" si="1"/>
        <v>0</v>
      </c>
      <c r="F15" s="39">
        <v>2184</v>
      </c>
      <c r="G15" s="40">
        <f t="shared" si="2"/>
        <v>0</v>
      </c>
      <c r="H15" s="39">
        <v>2184</v>
      </c>
      <c r="I15" s="40">
        <f t="shared" si="3"/>
        <v>0</v>
      </c>
      <c r="J15" s="39">
        <v>2184</v>
      </c>
    </row>
    <row r="16" spans="1:10" ht="15.75" customHeight="1">
      <c r="A16" s="6"/>
      <c r="B16" s="33" t="s">
        <v>175</v>
      </c>
      <c r="C16" s="28" t="s">
        <v>176</v>
      </c>
      <c r="D16" s="39">
        <v>1713078.3</v>
      </c>
      <c r="E16" s="40">
        <f t="shared" si="1"/>
        <v>0</v>
      </c>
      <c r="F16" s="39">
        <v>1713078.3</v>
      </c>
      <c r="G16" s="40">
        <f t="shared" si="2"/>
        <v>41833.59999999986</v>
      </c>
      <c r="H16" s="39">
        <v>1754911.9</v>
      </c>
      <c r="I16" s="40">
        <f t="shared" si="3"/>
        <v>0</v>
      </c>
      <c r="J16" s="39">
        <v>1754911.9</v>
      </c>
    </row>
    <row r="17" spans="1:10" ht="45.75" customHeight="1">
      <c r="A17" s="6"/>
      <c r="B17" s="33" t="s">
        <v>183</v>
      </c>
      <c r="C17" s="28" t="s">
        <v>177</v>
      </c>
      <c r="D17" s="39">
        <v>12996</v>
      </c>
      <c r="E17" s="40">
        <f t="shared" si="1"/>
        <v>0</v>
      </c>
      <c r="F17" s="39">
        <v>12996</v>
      </c>
      <c r="G17" s="40">
        <f t="shared" si="2"/>
        <v>0</v>
      </c>
      <c r="H17" s="39">
        <v>12996</v>
      </c>
      <c r="I17" s="40">
        <f t="shared" si="3"/>
        <v>0</v>
      </c>
      <c r="J17" s="39">
        <v>12996</v>
      </c>
    </row>
    <row r="18" spans="1:10" s="4" customFormat="1" ht="14.25">
      <c r="A18" s="15" t="s">
        <v>196</v>
      </c>
      <c r="B18" s="34" t="s">
        <v>145</v>
      </c>
      <c r="C18" s="29" t="s">
        <v>188</v>
      </c>
      <c r="D18" s="42">
        <f>D20+D26+D28+D29+D30+D27</f>
        <v>39489069.800000004</v>
      </c>
      <c r="E18" s="42">
        <f>E20+E26+E28+E29+E30</f>
        <v>1129226.1999999986</v>
      </c>
      <c r="F18" s="42">
        <f>F20+F26+F28+F29+F30+F27</f>
        <v>40618296</v>
      </c>
      <c r="G18" s="42">
        <f>G20+G26+G28+G29+G30</f>
        <v>73716.80000000038</v>
      </c>
      <c r="H18" s="42">
        <f>H20+H26+H28+H29+H30+H27</f>
        <v>40692012.8</v>
      </c>
      <c r="I18" s="42">
        <f>I20+I26+I28+I29+I30</f>
        <v>0</v>
      </c>
      <c r="J18" s="42">
        <f>J20+J26+J28+J29+J30+J27</f>
        <v>40692012.8</v>
      </c>
    </row>
    <row r="19" spans="1:10" s="16" customFormat="1" ht="14.25">
      <c r="A19" s="17"/>
      <c r="B19" s="35" t="s">
        <v>1</v>
      </c>
      <c r="C19" s="30"/>
      <c r="D19" s="43"/>
      <c r="E19" s="43"/>
      <c r="F19" s="43"/>
      <c r="G19" s="43"/>
      <c r="H19" s="43"/>
      <c r="I19" s="43"/>
      <c r="J19" s="43"/>
    </row>
    <row r="20" spans="1:10" ht="27">
      <c r="A20" s="6"/>
      <c r="B20" s="33" t="s">
        <v>146</v>
      </c>
      <c r="C20" s="26" t="s">
        <v>187</v>
      </c>
      <c r="D20" s="39">
        <v>38933239.2</v>
      </c>
      <c r="E20" s="39">
        <f>E22+E23+E24+E25</f>
        <v>738528.3999999985</v>
      </c>
      <c r="F20" s="39">
        <v>39671767.6</v>
      </c>
      <c r="G20" s="39">
        <f>G22+G23+G24+G25</f>
        <v>73136.40000000037</v>
      </c>
      <c r="H20" s="39">
        <v>39744904</v>
      </c>
      <c r="I20" s="39">
        <f>I22+I23+I24+I25</f>
        <v>0</v>
      </c>
      <c r="J20" s="39">
        <v>39744904</v>
      </c>
    </row>
    <row r="21" spans="1:10" s="16" customFormat="1" ht="14.25">
      <c r="A21" s="17"/>
      <c r="B21" s="36" t="s">
        <v>5</v>
      </c>
      <c r="C21" s="30"/>
      <c r="D21" s="43"/>
      <c r="E21" s="43"/>
      <c r="F21" s="43"/>
      <c r="G21" s="43"/>
      <c r="H21" s="43"/>
      <c r="I21" s="43"/>
      <c r="J21" s="43"/>
    </row>
    <row r="22" spans="1:10" ht="41.25" customHeight="1">
      <c r="A22" s="6"/>
      <c r="B22" s="33" t="s">
        <v>147</v>
      </c>
      <c r="C22" s="26" t="s">
        <v>179</v>
      </c>
      <c r="D22" s="39">
        <v>13881431.3</v>
      </c>
      <c r="E22" s="40">
        <f aca="true" t="shared" si="4" ref="E22:E31">F22-D22</f>
        <v>0</v>
      </c>
      <c r="F22" s="39">
        <v>13881431.3</v>
      </c>
      <c r="G22" s="40">
        <f aca="true" t="shared" si="5" ref="G22:G31">H22-F22</f>
        <v>0</v>
      </c>
      <c r="H22" s="39">
        <v>13881431.3</v>
      </c>
      <c r="I22" s="40">
        <f aca="true" t="shared" si="6" ref="I22:I31">J22-H22</f>
        <v>0</v>
      </c>
      <c r="J22" s="39">
        <v>13881431.3</v>
      </c>
    </row>
    <row r="23" spans="1:10" ht="27">
      <c r="A23" s="6"/>
      <c r="B23" s="33" t="s">
        <v>148</v>
      </c>
      <c r="C23" s="26" t="s">
        <v>180</v>
      </c>
      <c r="D23" s="39">
        <v>13446265.8</v>
      </c>
      <c r="E23" s="40">
        <f t="shared" si="4"/>
        <v>254578.19999999925</v>
      </c>
      <c r="F23" s="39">
        <v>13700844</v>
      </c>
      <c r="G23" s="40">
        <f t="shared" si="5"/>
        <v>73136.40000000037</v>
      </c>
      <c r="H23" s="39">
        <v>13773980.4</v>
      </c>
      <c r="I23" s="40">
        <f t="shared" si="6"/>
        <v>0</v>
      </c>
      <c r="J23" s="39">
        <v>13773980.4</v>
      </c>
    </row>
    <row r="24" spans="1:10" ht="27">
      <c r="A24" s="6"/>
      <c r="B24" s="33" t="s">
        <v>149</v>
      </c>
      <c r="C24" s="26" t="s">
        <v>181</v>
      </c>
      <c r="D24" s="39">
        <v>6593159.7</v>
      </c>
      <c r="E24" s="40">
        <f t="shared" si="4"/>
        <v>0</v>
      </c>
      <c r="F24" s="39">
        <v>6593159.7</v>
      </c>
      <c r="G24" s="40">
        <f t="shared" si="5"/>
        <v>0</v>
      </c>
      <c r="H24" s="39">
        <v>6593159.7</v>
      </c>
      <c r="I24" s="40">
        <f t="shared" si="6"/>
        <v>0</v>
      </c>
      <c r="J24" s="39">
        <v>6593159.7</v>
      </c>
    </row>
    <row r="25" spans="1:10" ht="14.25">
      <c r="A25" s="6"/>
      <c r="B25" s="33" t="s">
        <v>150</v>
      </c>
      <c r="C25" s="26" t="s">
        <v>182</v>
      </c>
      <c r="D25" s="39">
        <v>5012382.4</v>
      </c>
      <c r="E25" s="40">
        <f t="shared" si="4"/>
        <v>483950.19999999925</v>
      </c>
      <c r="F25" s="39">
        <v>5496332.6</v>
      </c>
      <c r="G25" s="40">
        <f t="shared" si="5"/>
        <v>0</v>
      </c>
      <c r="H25" s="39">
        <v>5496332.6</v>
      </c>
      <c r="I25" s="40">
        <f t="shared" si="6"/>
        <v>0</v>
      </c>
      <c r="J25" s="39">
        <v>5496332.6</v>
      </c>
    </row>
    <row r="26" spans="1:10" ht="27">
      <c r="A26" s="6"/>
      <c r="B26" s="33" t="s">
        <v>151</v>
      </c>
      <c r="C26" s="26" t="s">
        <v>152</v>
      </c>
      <c r="D26" s="39">
        <v>320386.7</v>
      </c>
      <c r="E26" s="40">
        <f t="shared" si="4"/>
        <v>403287.60000000003</v>
      </c>
      <c r="F26" s="39">
        <v>723674.3</v>
      </c>
      <c r="G26" s="40">
        <f t="shared" si="5"/>
        <v>0</v>
      </c>
      <c r="H26" s="39">
        <v>723674.3</v>
      </c>
      <c r="I26" s="40">
        <f t="shared" si="6"/>
        <v>0</v>
      </c>
      <c r="J26" s="39">
        <v>723674.3</v>
      </c>
    </row>
    <row r="27" spans="1:10" ht="27">
      <c r="A27" s="6"/>
      <c r="B27" s="33" t="s">
        <v>186</v>
      </c>
      <c r="C27" s="26" t="s">
        <v>185</v>
      </c>
      <c r="D27" s="39">
        <v>235443.9</v>
      </c>
      <c r="E27" s="40">
        <f t="shared" si="4"/>
        <v>0</v>
      </c>
      <c r="F27" s="39">
        <v>235443.9</v>
      </c>
      <c r="G27" s="40">
        <f t="shared" si="5"/>
        <v>0</v>
      </c>
      <c r="H27" s="39">
        <v>235443.9</v>
      </c>
      <c r="I27" s="40">
        <f t="shared" si="6"/>
        <v>0</v>
      </c>
      <c r="J27" s="39">
        <v>235443.9</v>
      </c>
    </row>
    <row r="28" spans="1:10" ht="14.25">
      <c r="A28" s="6"/>
      <c r="B28" s="33" t="s">
        <v>153</v>
      </c>
      <c r="C28" s="26" t="s">
        <v>154</v>
      </c>
      <c r="D28" s="39">
        <v>0</v>
      </c>
      <c r="E28" s="40">
        <f t="shared" si="4"/>
        <v>0</v>
      </c>
      <c r="F28" s="39">
        <v>0</v>
      </c>
      <c r="G28" s="40">
        <f t="shared" si="5"/>
        <v>0</v>
      </c>
      <c r="H28" s="39">
        <v>0</v>
      </c>
      <c r="I28" s="40">
        <f t="shared" si="6"/>
        <v>0</v>
      </c>
      <c r="J28" s="39">
        <v>0</v>
      </c>
    </row>
    <row r="29" spans="1:10" ht="89.25" customHeight="1">
      <c r="A29" s="6"/>
      <c r="B29" s="33" t="s">
        <v>155</v>
      </c>
      <c r="C29" s="26" t="s">
        <v>156</v>
      </c>
      <c r="D29" s="39">
        <v>0</v>
      </c>
      <c r="E29" s="40">
        <f t="shared" si="4"/>
        <v>125873.7</v>
      </c>
      <c r="F29" s="39">
        <v>125873.7</v>
      </c>
      <c r="G29" s="40">
        <f t="shared" si="5"/>
        <v>580.4000000000087</v>
      </c>
      <c r="H29" s="39">
        <v>126454.1</v>
      </c>
      <c r="I29" s="40">
        <f t="shared" si="6"/>
        <v>0</v>
      </c>
      <c r="J29" s="39">
        <v>126454.1</v>
      </c>
    </row>
    <row r="30" spans="1:10" ht="41.25">
      <c r="A30" s="6"/>
      <c r="B30" s="33" t="s">
        <v>157</v>
      </c>
      <c r="C30" s="26" t="s">
        <v>158</v>
      </c>
      <c r="D30" s="39">
        <v>0</v>
      </c>
      <c r="E30" s="40">
        <f t="shared" si="4"/>
        <v>-138463.5</v>
      </c>
      <c r="F30" s="39">
        <v>-138463.5</v>
      </c>
      <c r="G30" s="40">
        <f t="shared" si="5"/>
        <v>0</v>
      </c>
      <c r="H30" s="39">
        <v>-138463.5</v>
      </c>
      <c r="I30" s="40">
        <f t="shared" si="6"/>
        <v>0</v>
      </c>
      <c r="J30" s="39">
        <v>-138463.5</v>
      </c>
    </row>
    <row r="31" spans="1:10" s="13" customFormat="1" ht="14.25">
      <c r="A31" s="7" t="s">
        <v>144</v>
      </c>
      <c r="B31" s="21" t="s">
        <v>6</v>
      </c>
      <c r="C31" s="25"/>
      <c r="D31" s="38">
        <f>D33+D42+D44+D48+D57+D63+D67+D75+D79+D86+D92+D96+D98+D100</f>
        <v>85235967.80000001</v>
      </c>
      <c r="E31" s="38">
        <f t="shared" si="4"/>
        <v>4314199.999999985</v>
      </c>
      <c r="F31" s="38">
        <f>F33+F42+F44+F48+F57+F63+F67+F75+F79+F86+F92+F96+F98+F100</f>
        <v>89550167.8</v>
      </c>
      <c r="G31" s="38">
        <f t="shared" si="5"/>
        <v>2921581.900000021</v>
      </c>
      <c r="H31" s="38">
        <f>H33+H42+H44+H48+H57+H63+H67+H75+H79+H86+H92+H96+H98+H100</f>
        <v>92471749.70000002</v>
      </c>
      <c r="I31" s="38">
        <f t="shared" si="6"/>
        <v>0</v>
      </c>
      <c r="J31" s="38">
        <f>J33+J42+J44+J48+J57+J63+J67+J75+J79+J86+J92+J96+J98+J100</f>
        <v>92471749.70000002</v>
      </c>
    </row>
    <row r="32" spans="1:10" ht="14.25">
      <c r="A32" s="6"/>
      <c r="B32" s="31" t="s">
        <v>1</v>
      </c>
      <c r="C32" s="26"/>
      <c r="D32" s="39"/>
      <c r="E32" s="40"/>
      <c r="F32" s="39"/>
      <c r="G32" s="40"/>
      <c r="H32" s="39"/>
      <c r="I32" s="40"/>
      <c r="J32" s="39"/>
    </row>
    <row r="33" spans="1:10" s="4" customFormat="1" ht="18.75" customHeight="1">
      <c r="A33" s="8" t="s">
        <v>198</v>
      </c>
      <c r="B33" s="53" t="s">
        <v>11</v>
      </c>
      <c r="C33" s="44" t="s">
        <v>8</v>
      </c>
      <c r="D33" s="45">
        <f>D34+D35+D36+D37+D38+D39+D40+D41</f>
        <v>3933478.4</v>
      </c>
      <c r="E33" s="46">
        <f aca="true" t="shared" si="7" ref="E33:E66">F33-D33</f>
        <v>2156424.4999999995</v>
      </c>
      <c r="F33" s="45">
        <f>F34+F35+F36+F37+F38+F39+F40+F41</f>
        <v>6089902.899999999</v>
      </c>
      <c r="G33" s="46">
        <f aca="true" t="shared" si="8" ref="G33:G65">H33-F33</f>
        <v>511058.00000000093</v>
      </c>
      <c r="H33" s="45">
        <f>H34+H35+H36+H37+H38+H39+H40+H41</f>
        <v>6600960.9</v>
      </c>
      <c r="I33" s="46">
        <f aca="true" t="shared" si="9" ref="I33:I65">J33-H33</f>
        <v>0</v>
      </c>
      <c r="J33" s="45">
        <f>J34+J35+J36+J37+J38+J39+J40+J41</f>
        <v>6600960.9</v>
      </c>
    </row>
    <row r="34" spans="1:10" ht="47.25" customHeight="1">
      <c r="A34" s="6" t="s">
        <v>199</v>
      </c>
      <c r="B34" s="22" t="s">
        <v>12</v>
      </c>
      <c r="C34" s="47" t="s">
        <v>9</v>
      </c>
      <c r="D34" s="39">
        <v>3418.9</v>
      </c>
      <c r="E34" s="40">
        <f t="shared" si="7"/>
        <v>0</v>
      </c>
      <c r="F34" s="39">
        <v>3418.9</v>
      </c>
      <c r="G34" s="40">
        <f t="shared" si="8"/>
        <v>0</v>
      </c>
      <c r="H34" s="39">
        <v>3418.9</v>
      </c>
      <c r="I34" s="40">
        <f t="shared" si="9"/>
        <v>0</v>
      </c>
      <c r="J34" s="39">
        <v>3418.9</v>
      </c>
    </row>
    <row r="35" spans="1:10" ht="54.75">
      <c r="A35" s="6" t="s">
        <v>200</v>
      </c>
      <c r="B35" s="22" t="s">
        <v>13</v>
      </c>
      <c r="C35" s="47" t="s">
        <v>10</v>
      </c>
      <c r="D35" s="39">
        <v>136308.1</v>
      </c>
      <c r="E35" s="40">
        <f t="shared" si="7"/>
        <v>0</v>
      </c>
      <c r="F35" s="39">
        <v>136308.1</v>
      </c>
      <c r="G35" s="40">
        <f t="shared" si="8"/>
        <v>0</v>
      </c>
      <c r="H35" s="39">
        <v>136308.1</v>
      </c>
      <c r="I35" s="40">
        <f t="shared" si="9"/>
        <v>0</v>
      </c>
      <c r="J35" s="39">
        <v>136308.1</v>
      </c>
    </row>
    <row r="36" spans="1:10" ht="54.75">
      <c r="A36" s="6" t="s">
        <v>201</v>
      </c>
      <c r="B36" s="22" t="s">
        <v>14</v>
      </c>
      <c r="C36" s="47" t="s">
        <v>76</v>
      </c>
      <c r="D36" s="39">
        <v>87127.3</v>
      </c>
      <c r="E36" s="40">
        <f t="shared" si="7"/>
        <v>122.19999999999709</v>
      </c>
      <c r="F36" s="39">
        <v>87249.5</v>
      </c>
      <c r="G36" s="40">
        <f t="shared" si="8"/>
        <v>0</v>
      </c>
      <c r="H36" s="39">
        <v>87249.5</v>
      </c>
      <c r="I36" s="40">
        <f t="shared" si="9"/>
        <v>0</v>
      </c>
      <c r="J36" s="39">
        <v>87249.5</v>
      </c>
    </row>
    <row r="37" spans="1:10" ht="14.25">
      <c r="A37" s="6" t="s">
        <v>202</v>
      </c>
      <c r="B37" s="22" t="s">
        <v>15</v>
      </c>
      <c r="C37" s="47" t="s">
        <v>77</v>
      </c>
      <c r="D37" s="39">
        <v>1003.5</v>
      </c>
      <c r="E37" s="40">
        <f t="shared" si="7"/>
        <v>0</v>
      </c>
      <c r="F37" s="39">
        <v>1003.5</v>
      </c>
      <c r="G37" s="40">
        <f t="shared" si="8"/>
        <v>0</v>
      </c>
      <c r="H37" s="39">
        <v>1003.5</v>
      </c>
      <c r="I37" s="40">
        <f t="shared" si="9"/>
        <v>0</v>
      </c>
      <c r="J37" s="39">
        <v>1003.5</v>
      </c>
    </row>
    <row r="38" spans="1:10" ht="41.25">
      <c r="A38" s="6" t="s">
        <v>203</v>
      </c>
      <c r="B38" s="22" t="s">
        <v>16</v>
      </c>
      <c r="C38" s="47" t="s">
        <v>78</v>
      </c>
      <c r="D38" s="39">
        <v>148750.9</v>
      </c>
      <c r="E38" s="40">
        <f t="shared" si="7"/>
        <v>0</v>
      </c>
      <c r="F38" s="39">
        <v>148750.9</v>
      </c>
      <c r="G38" s="40">
        <f t="shared" si="8"/>
        <v>0</v>
      </c>
      <c r="H38" s="39">
        <v>148750.9</v>
      </c>
      <c r="I38" s="40">
        <f t="shared" si="9"/>
        <v>0</v>
      </c>
      <c r="J38" s="39">
        <v>148750.9</v>
      </c>
    </row>
    <row r="39" spans="1:10" ht="14.25">
      <c r="A39" s="6" t="s">
        <v>204</v>
      </c>
      <c r="B39" s="22" t="s">
        <v>17</v>
      </c>
      <c r="C39" s="47" t="s">
        <v>79</v>
      </c>
      <c r="D39" s="39">
        <v>40814.2</v>
      </c>
      <c r="E39" s="40">
        <f t="shared" si="7"/>
        <v>0</v>
      </c>
      <c r="F39" s="39">
        <v>40814.2</v>
      </c>
      <c r="G39" s="40">
        <f t="shared" si="8"/>
        <v>0</v>
      </c>
      <c r="H39" s="39">
        <v>40814.2</v>
      </c>
      <c r="I39" s="40">
        <f t="shared" si="9"/>
        <v>0</v>
      </c>
      <c r="J39" s="39">
        <v>40814.2</v>
      </c>
    </row>
    <row r="40" spans="1:10" ht="14.25">
      <c r="A40" s="6" t="s">
        <v>205</v>
      </c>
      <c r="B40" s="22" t="s">
        <v>18</v>
      </c>
      <c r="C40" s="47" t="s">
        <v>80</v>
      </c>
      <c r="D40" s="39">
        <v>100000</v>
      </c>
      <c r="E40" s="40">
        <f t="shared" si="7"/>
        <v>-6990</v>
      </c>
      <c r="F40" s="39">
        <v>93010</v>
      </c>
      <c r="G40" s="40">
        <f t="shared" si="8"/>
        <v>40000</v>
      </c>
      <c r="H40" s="39">
        <v>133010</v>
      </c>
      <c r="I40" s="40">
        <f t="shared" si="9"/>
        <v>0</v>
      </c>
      <c r="J40" s="39">
        <v>133010</v>
      </c>
    </row>
    <row r="41" spans="1:10" ht="14.25">
      <c r="A41" s="6" t="s">
        <v>206</v>
      </c>
      <c r="B41" s="22" t="s">
        <v>19</v>
      </c>
      <c r="C41" s="47" t="s">
        <v>81</v>
      </c>
      <c r="D41" s="39">
        <v>3416055.5</v>
      </c>
      <c r="E41" s="40">
        <f t="shared" si="7"/>
        <v>2163292.3</v>
      </c>
      <c r="F41" s="39">
        <v>5579347.8</v>
      </c>
      <c r="G41" s="40">
        <f t="shared" si="8"/>
        <v>471058</v>
      </c>
      <c r="H41" s="39">
        <v>6050405.8</v>
      </c>
      <c r="I41" s="40">
        <f t="shared" si="9"/>
        <v>0</v>
      </c>
      <c r="J41" s="39">
        <v>6050405.8</v>
      </c>
    </row>
    <row r="42" spans="1:10" s="4" customFormat="1" ht="14.25">
      <c r="A42" s="8" t="s">
        <v>207</v>
      </c>
      <c r="B42" s="53" t="s">
        <v>20</v>
      </c>
      <c r="C42" s="44" t="s">
        <v>82</v>
      </c>
      <c r="D42" s="45">
        <f>D43</f>
        <v>63284.3</v>
      </c>
      <c r="E42" s="46">
        <f t="shared" si="7"/>
        <v>0</v>
      </c>
      <c r="F42" s="45">
        <f>F43</f>
        <v>63284.3</v>
      </c>
      <c r="G42" s="46">
        <f t="shared" si="8"/>
        <v>0</v>
      </c>
      <c r="H42" s="45">
        <f>H43</f>
        <v>63284.3</v>
      </c>
      <c r="I42" s="46">
        <f t="shared" si="9"/>
        <v>0</v>
      </c>
      <c r="J42" s="45">
        <f>J43</f>
        <v>63284.3</v>
      </c>
    </row>
    <row r="43" spans="1:10" ht="14.25">
      <c r="A43" s="6" t="s">
        <v>208</v>
      </c>
      <c r="B43" s="22" t="s">
        <v>21</v>
      </c>
      <c r="C43" s="47" t="s">
        <v>83</v>
      </c>
      <c r="D43" s="39">
        <v>63284.3</v>
      </c>
      <c r="E43" s="40">
        <f t="shared" si="7"/>
        <v>0</v>
      </c>
      <c r="F43" s="39">
        <v>63284.3</v>
      </c>
      <c r="G43" s="40">
        <f t="shared" si="8"/>
        <v>0</v>
      </c>
      <c r="H43" s="39">
        <v>63284.3</v>
      </c>
      <c r="I43" s="40">
        <f t="shared" si="9"/>
        <v>0</v>
      </c>
      <c r="J43" s="39">
        <v>63284.3</v>
      </c>
    </row>
    <row r="44" spans="1:10" s="4" customFormat="1" ht="27">
      <c r="A44" s="8" t="s">
        <v>209</v>
      </c>
      <c r="B44" s="53" t="s">
        <v>22</v>
      </c>
      <c r="C44" s="44" t="s">
        <v>84</v>
      </c>
      <c r="D44" s="45">
        <f>D45+D46+D47</f>
        <v>1194118.1</v>
      </c>
      <c r="E44" s="46">
        <f t="shared" si="7"/>
        <v>248886.59999999986</v>
      </c>
      <c r="F44" s="45">
        <f>F45+F46+F47</f>
        <v>1443004.7</v>
      </c>
      <c r="G44" s="46">
        <f t="shared" si="8"/>
        <v>0</v>
      </c>
      <c r="H44" s="45">
        <f>H45+H46+H47</f>
        <v>1443004.7</v>
      </c>
      <c r="I44" s="46">
        <f t="shared" si="9"/>
        <v>0</v>
      </c>
      <c r="J44" s="45">
        <f>J45+J46+J47</f>
        <v>1443004.7</v>
      </c>
    </row>
    <row r="45" spans="1:10" ht="14.25">
      <c r="A45" s="6" t="s">
        <v>210</v>
      </c>
      <c r="B45" s="37" t="s">
        <v>189</v>
      </c>
      <c r="C45" s="47" t="s">
        <v>85</v>
      </c>
      <c r="D45" s="39">
        <v>202170.3</v>
      </c>
      <c r="E45" s="40">
        <f t="shared" si="7"/>
        <v>217.90000000002328</v>
      </c>
      <c r="F45" s="39">
        <v>202388.2</v>
      </c>
      <c r="G45" s="40">
        <f t="shared" si="8"/>
        <v>0</v>
      </c>
      <c r="H45" s="39">
        <v>202388.2</v>
      </c>
      <c r="I45" s="40">
        <f t="shared" si="9"/>
        <v>0</v>
      </c>
      <c r="J45" s="39">
        <v>202388.2</v>
      </c>
    </row>
    <row r="46" spans="1:10" ht="41.25">
      <c r="A46" s="9" t="s">
        <v>211</v>
      </c>
      <c r="B46" s="23" t="s">
        <v>190</v>
      </c>
      <c r="C46" s="48" t="s">
        <v>86</v>
      </c>
      <c r="D46" s="39">
        <v>991467.8</v>
      </c>
      <c r="E46" s="40">
        <f t="shared" si="7"/>
        <v>248668.69999999995</v>
      </c>
      <c r="F46" s="39">
        <v>1240136.5</v>
      </c>
      <c r="G46" s="40">
        <f t="shared" si="8"/>
        <v>0</v>
      </c>
      <c r="H46" s="39">
        <v>1240136.5</v>
      </c>
      <c r="I46" s="40">
        <f t="shared" si="9"/>
        <v>0</v>
      </c>
      <c r="J46" s="39">
        <v>1240136.5</v>
      </c>
    </row>
    <row r="47" spans="1:10" ht="14.25">
      <c r="A47" s="10" t="s">
        <v>212</v>
      </c>
      <c r="B47" s="24" t="s">
        <v>23</v>
      </c>
      <c r="C47" s="49" t="s">
        <v>87</v>
      </c>
      <c r="D47" s="50">
        <v>480</v>
      </c>
      <c r="E47" s="40">
        <f t="shared" si="7"/>
        <v>0</v>
      </c>
      <c r="F47" s="39">
        <v>480</v>
      </c>
      <c r="G47" s="40">
        <f t="shared" si="8"/>
        <v>0</v>
      </c>
      <c r="H47" s="39">
        <v>480</v>
      </c>
      <c r="I47" s="40">
        <f t="shared" si="9"/>
        <v>0</v>
      </c>
      <c r="J47" s="39">
        <v>480</v>
      </c>
    </row>
    <row r="48" spans="1:10" s="4" customFormat="1" ht="14.25">
      <c r="A48" s="8" t="s">
        <v>213</v>
      </c>
      <c r="B48" s="54" t="s">
        <v>24</v>
      </c>
      <c r="C48" s="44" t="s">
        <v>88</v>
      </c>
      <c r="D48" s="45">
        <f>D49+D50+D51+D52+D53+D54+D55+D56</f>
        <v>13990564.499999998</v>
      </c>
      <c r="E48" s="46">
        <f t="shared" si="7"/>
        <v>537668</v>
      </c>
      <c r="F48" s="45">
        <f>F49+F50+F51+F52+F53+F54+F55+F56</f>
        <v>14528232.499999998</v>
      </c>
      <c r="G48" s="46">
        <f t="shared" si="8"/>
        <v>99424.30000000075</v>
      </c>
      <c r="H48" s="45">
        <f>H49+H50+H51+H52+H53+H54+H55+H56</f>
        <v>14627656.799999999</v>
      </c>
      <c r="I48" s="46">
        <f t="shared" si="9"/>
        <v>0</v>
      </c>
      <c r="J48" s="45">
        <f>J49+J50+J51+J52+J53+J54+J55+J56</f>
        <v>14627656.799999999</v>
      </c>
    </row>
    <row r="49" spans="1:10" ht="14.25">
      <c r="A49" s="6" t="s">
        <v>214</v>
      </c>
      <c r="B49" s="24" t="s">
        <v>25</v>
      </c>
      <c r="C49" s="47" t="s">
        <v>89</v>
      </c>
      <c r="D49" s="39">
        <v>196012.4</v>
      </c>
      <c r="E49" s="40">
        <f t="shared" si="7"/>
        <v>0</v>
      </c>
      <c r="F49" s="39">
        <v>196012.4</v>
      </c>
      <c r="G49" s="40">
        <f t="shared" si="8"/>
        <v>0</v>
      </c>
      <c r="H49" s="39">
        <v>196012.4</v>
      </c>
      <c r="I49" s="40">
        <f t="shared" si="9"/>
        <v>0</v>
      </c>
      <c r="J49" s="39">
        <v>196012.4</v>
      </c>
    </row>
    <row r="50" spans="1:10" ht="14.25">
      <c r="A50" s="6" t="s">
        <v>215</v>
      </c>
      <c r="B50" s="24" t="s">
        <v>26</v>
      </c>
      <c r="C50" s="47" t="s">
        <v>90</v>
      </c>
      <c r="D50" s="39">
        <v>1798692.6</v>
      </c>
      <c r="E50" s="40">
        <f t="shared" si="7"/>
        <v>14965.299999999814</v>
      </c>
      <c r="F50" s="39">
        <v>1813657.9</v>
      </c>
      <c r="G50" s="40">
        <f t="shared" si="8"/>
        <v>1649</v>
      </c>
      <c r="H50" s="39">
        <v>1815306.9</v>
      </c>
      <c r="I50" s="40">
        <f t="shared" si="9"/>
        <v>0</v>
      </c>
      <c r="J50" s="39">
        <v>1815306.9</v>
      </c>
    </row>
    <row r="51" spans="1:10" ht="14.25">
      <c r="A51" s="6" t="s">
        <v>216</v>
      </c>
      <c r="B51" s="24" t="s">
        <v>27</v>
      </c>
      <c r="C51" s="47" t="s">
        <v>91</v>
      </c>
      <c r="D51" s="39">
        <v>106578.3</v>
      </c>
      <c r="E51" s="40">
        <f t="shared" si="7"/>
        <v>0</v>
      </c>
      <c r="F51" s="39">
        <v>106578.3</v>
      </c>
      <c r="G51" s="40">
        <f t="shared" si="8"/>
        <v>14027</v>
      </c>
      <c r="H51" s="39">
        <v>120605.3</v>
      </c>
      <c r="I51" s="40">
        <f t="shared" si="9"/>
        <v>0</v>
      </c>
      <c r="J51" s="39">
        <v>120605.3</v>
      </c>
    </row>
    <row r="52" spans="1:10" ht="14.25">
      <c r="A52" s="6" t="s">
        <v>217</v>
      </c>
      <c r="B52" s="24" t="s">
        <v>28</v>
      </c>
      <c r="C52" s="47" t="s">
        <v>92</v>
      </c>
      <c r="D52" s="39">
        <v>1673191.2</v>
      </c>
      <c r="E52" s="40">
        <f t="shared" si="7"/>
        <v>15251</v>
      </c>
      <c r="F52" s="39">
        <v>1688442.2</v>
      </c>
      <c r="G52" s="40">
        <f t="shared" si="8"/>
        <v>154</v>
      </c>
      <c r="H52" s="39">
        <v>1688596.2</v>
      </c>
      <c r="I52" s="40">
        <f t="shared" si="9"/>
        <v>0</v>
      </c>
      <c r="J52" s="39">
        <v>1688596.2</v>
      </c>
    </row>
    <row r="53" spans="1:10" ht="14.25">
      <c r="A53" s="6" t="s">
        <v>218</v>
      </c>
      <c r="B53" s="24" t="s">
        <v>29</v>
      </c>
      <c r="C53" s="47" t="s">
        <v>93</v>
      </c>
      <c r="D53" s="39">
        <v>1422364.3</v>
      </c>
      <c r="E53" s="40">
        <f t="shared" si="7"/>
        <v>28776.59999999986</v>
      </c>
      <c r="F53" s="39">
        <v>1451140.9</v>
      </c>
      <c r="G53" s="40">
        <f t="shared" si="8"/>
        <v>10031.5</v>
      </c>
      <c r="H53" s="39">
        <v>1461172.4</v>
      </c>
      <c r="I53" s="40">
        <f t="shared" si="9"/>
        <v>0</v>
      </c>
      <c r="J53" s="39">
        <v>1461172.4</v>
      </c>
    </row>
    <row r="54" spans="1:10" ht="14.25">
      <c r="A54" s="6" t="s">
        <v>219</v>
      </c>
      <c r="B54" s="24" t="s">
        <v>30</v>
      </c>
      <c r="C54" s="47" t="s">
        <v>94</v>
      </c>
      <c r="D54" s="39">
        <v>8279440.6</v>
      </c>
      <c r="E54" s="40">
        <f t="shared" si="7"/>
        <v>463878.0999999996</v>
      </c>
      <c r="F54" s="39">
        <v>8743318.7</v>
      </c>
      <c r="G54" s="40">
        <f t="shared" si="8"/>
        <v>73716.80000000075</v>
      </c>
      <c r="H54" s="39">
        <v>8817035.5</v>
      </c>
      <c r="I54" s="40">
        <f t="shared" si="9"/>
        <v>0</v>
      </c>
      <c r="J54" s="39">
        <v>8817035.5</v>
      </c>
    </row>
    <row r="55" spans="1:10" ht="14.25">
      <c r="A55" s="6" t="s">
        <v>220</v>
      </c>
      <c r="B55" s="24" t="s">
        <v>31</v>
      </c>
      <c r="C55" s="47" t="s">
        <v>95</v>
      </c>
      <c r="D55" s="39">
        <v>74734.2</v>
      </c>
      <c r="E55" s="40">
        <f t="shared" si="7"/>
        <v>0</v>
      </c>
      <c r="F55" s="39">
        <v>74734.2</v>
      </c>
      <c r="G55" s="40">
        <f t="shared" si="8"/>
        <v>0</v>
      </c>
      <c r="H55" s="39">
        <v>74734.2</v>
      </c>
      <c r="I55" s="40">
        <f t="shared" si="9"/>
        <v>0</v>
      </c>
      <c r="J55" s="39">
        <v>74734.2</v>
      </c>
    </row>
    <row r="56" spans="1:10" ht="27">
      <c r="A56" s="6" t="s">
        <v>221</v>
      </c>
      <c r="B56" s="24" t="s">
        <v>32</v>
      </c>
      <c r="C56" s="47" t="s">
        <v>96</v>
      </c>
      <c r="D56" s="39">
        <v>439550.9</v>
      </c>
      <c r="E56" s="40">
        <f t="shared" si="7"/>
        <v>14797</v>
      </c>
      <c r="F56" s="39">
        <v>454347.9</v>
      </c>
      <c r="G56" s="40">
        <f t="shared" si="8"/>
        <v>-154</v>
      </c>
      <c r="H56" s="39">
        <v>454193.9</v>
      </c>
      <c r="I56" s="40">
        <f t="shared" si="9"/>
        <v>0</v>
      </c>
      <c r="J56" s="39">
        <v>454193.9</v>
      </c>
    </row>
    <row r="57" spans="1:10" s="4" customFormat="1" ht="14.25">
      <c r="A57" s="8" t="s">
        <v>222</v>
      </c>
      <c r="B57" s="54" t="s">
        <v>33</v>
      </c>
      <c r="C57" s="44" t="s">
        <v>97</v>
      </c>
      <c r="D57" s="45">
        <f>D58+D59+D60+D62</f>
        <v>2513605.0999999996</v>
      </c>
      <c r="E57" s="46">
        <f t="shared" si="7"/>
        <v>272551.6000000001</v>
      </c>
      <c r="F57" s="45">
        <f>F58+F59+F60+F62</f>
        <v>2786156.6999999997</v>
      </c>
      <c r="G57" s="46">
        <f t="shared" si="8"/>
        <v>1325415.4000000004</v>
      </c>
      <c r="H57" s="45">
        <f>H58+H59+H60+H61+H62</f>
        <v>4111572.1</v>
      </c>
      <c r="I57" s="46">
        <f t="shared" si="9"/>
        <v>0</v>
      </c>
      <c r="J57" s="45">
        <f>J58+J59+J60+J61+J62</f>
        <v>4111572.1</v>
      </c>
    </row>
    <row r="58" spans="1:10" ht="14.25">
      <c r="A58" s="6" t="s">
        <v>223</v>
      </c>
      <c r="B58" s="24" t="s">
        <v>34</v>
      </c>
      <c r="C58" s="47" t="s">
        <v>98</v>
      </c>
      <c r="D58" s="39">
        <v>325819.2</v>
      </c>
      <c r="E58" s="40">
        <f t="shared" si="7"/>
        <v>491811.60000000003</v>
      </c>
      <c r="F58" s="39">
        <v>817630.8</v>
      </c>
      <c r="G58" s="40">
        <f t="shared" si="8"/>
        <v>3938.79999999993</v>
      </c>
      <c r="H58" s="39">
        <v>821569.6</v>
      </c>
      <c r="I58" s="40">
        <f t="shared" si="9"/>
        <v>0</v>
      </c>
      <c r="J58" s="39">
        <v>821569.6</v>
      </c>
    </row>
    <row r="59" spans="1:10" ht="14.25">
      <c r="A59" s="6" t="s">
        <v>224</v>
      </c>
      <c r="B59" s="24" t="s">
        <v>35</v>
      </c>
      <c r="C59" s="47" t="s">
        <v>99</v>
      </c>
      <c r="D59" s="39">
        <v>1147757</v>
      </c>
      <c r="E59" s="40">
        <f t="shared" si="7"/>
        <v>-234577.30000000005</v>
      </c>
      <c r="F59" s="39">
        <v>913179.7</v>
      </c>
      <c r="G59" s="40">
        <f t="shared" si="8"/>
        <v>1224725.5999999999</v>
      </c>
      <c r="H59" s="39">
        <v>2137905.3</v>
      </c>
      <c r="I59" s="40">
        <f t="shared" si="9"/>
        <v>0</v>
      </c>
      <c r="J59" s="39">
        <v>2137905.3</v>
      </c>
    </row>
    <row r="60" spans="1:10" ht="14.25">
      <c r="A60" s="6" t="s">
        <v>225</v>
      </c>
      <c r="B60" s="24" t="s">
        <v>140</v>
      </c>
      <c r="C60" s="47" t="s">
        <v>141</v>
      </c>
      <c r="D60" s="39">
        <v>696741.1</v>
      </c>
      <c r="E60" s="40">
        <f t="shared" si="7"/>
        <v>44298.20000000007</v>
      </c>
      <c r="F60" s="39">
        <v>741039.3</v>
      </c>
      <c r="G60" s="40">
        <f t="shared" si="8"/>
        <v>4751</v>
      </c>
      <c r="H60" s="39">
        <v>745790.3</v>
      </c>
      <c r="I60" s="40">
        <f t="shared" si="9"/>
        <v>0</v>
      </c>
      <c r="J60" s="39">
        <v>745790.3</v>
      </c>
    </row>
    <row r="61" spans="1:10" ht="27">
      <c r="A61" s="6" t="s">
        <v>226</v>
      </c>
      <c r="B61" s="24" t="s">
        <v>192</v>
      </c>
      <c r="C61" s="47" t="s">
        <v>193</v>
      </c>
      <c r="D61" s="39">
        <v>0</v>
      </c>
      <c r="E61" s="40">
        <f t="shared" si="7"/>
        <v>0</v>
      </c>
      <c r="F61" s="39">
        <v>0</v>
      </c>
      <c r="G61" s="40">
        <f t="shared" si="8"/>
        <v>20000</v>
      </c>
      <c r="H61" s="39">
        <v>20000</v>
      </c>
      <c r="I61" s="40">
        <f t="shared" si="9"/>
        <v>0</v>
      </c>
      <c r="J61" s="39">
        <v>20000</v>
      </c>
    </row>
    <row r="62" spans="1:10" ht="27">
      <c r="A62" s="6" t="s">
        <v>227</v>
      </c>
      <c r="B62" s="24" t="s">
        <v>36</v>
      </c>
      <c r="C62" s="47" t="s">
        <v>100</v>
      </c>
      <c r="D62" s="39">
        <v>343287.8</v>
      </c>
      <c r="E62" s="40">
        <f t="shared" si="7"/>
        <v>-28980.899999999965</v>
      </c>
      <c r="F62" s="39">
        <v>314306.9</v>
      </c>
      <c r="G62" s="40">
        <f t="shared" si="8"/>
        <v>72000</v>
      </c>
      <c r="H62" s="39">
        <v>386306.9</v>
      </c>
      <c r="I62" s="40">
        <f t="shared" si="9"/>
        <v>0</v>
      </c>
      <c r="J62" s="39">
        <v>386306.9</v>
      </c>
    </row>
    <row r="63" spans="1:10" s="4" customFormat="1" ht="14.25">
      <c r="A63" s="8" t="s">
        <v>228</v>
      </c>
      <c r="B63" s="54" t="s">
        <v>37</v>
      </c>
      <c r="C63" s="44" t="s">
        <v>101</v>
      </c>
      <c r="D63" s="45">
        <f>D64+D66</f>
        <v>303962.3</v>
      </c>
      <c r="E63" s="46">
        <f t="shared" si="7"/>
        <v>40590.5</v>
      </c>
      <c r="F63" s="45">
        <f>F64+F66</f>
        <v>344552.8</v>
      </c>
      <c r="G63" s="46">
        <f t="shared" si="8"/>
        <v>20554</v>
      </c>
      <c r="H63" s="45">
        <f>H64+H65+H66</f>
        <v>365106.8</v>
      </c>
      <c r="I63" s="46">
        <f t="shared" si="9"/>
        <v>0</v>
      </c>
      <c r="J63" s="45">
        <f>J64+J65+J66</f>
        <v>365106.8</v>
      </c>
    </row>
    <row r="64" spans="1:10" ht="27">
      <c r="A64" s="6" t="s">
        <v>229</v>
      </c>
      <c r="B64" s="24" t="s">
        <v>38</v>
      </c>
      <c r="C64" s="47" t="s">
        <v>102</v>
      </c>
      <c r="D64" s="39">
        <v>24928.7</v>
      </c>
      <c r="E64" s="40">
        <f t="shared" si="7"/>
        <v>-1650</v>
      </c>
      <c r="F64" s="39">
        <v>23278.7</v>
      </c>
      <c r="G64" s="40">
        <f t="shared" si="8"/>
        <v>0</v>
      </c>
      <c r="H64" s="39">
        <v>23278.7</v>
      </c>
      <c r="I64" s="40">
        <f t="shared" si="9"/>
        <v>0</v>
      </c>
      <c r="J64" s="39">
        <v>23278.7</v>
      </c>
    </row>
    <row r="65" spans="1:10" ht="27">
      <c r="A65" s="6" t="s">
        <v>230</v>
      </c>
      <c r="B65" s="24" t="s">
        <v>195</v>
      </c>
      <c r="C65" s="47" t="s">
        <v>194</v>
      </c>
      <c r="D65" s="39">
        <v>0</v>
      </c>
      <c r="E65" s="40">
        <v>0</v>
      </c>
      <c r="F65" s="39">
        <v>0</v>
      </c>
      <c r="G65" s="40">
        <f t="shared" si="8"/>
        <v>1973</v>
      </c>
      <c r="H65" s="39">
        <v>1973</v>
      </c>
      <c r="I65" s="40">
        <f t="shared" si="9"/>
        <v>0</v>
      </c>
      <c r="J65" s="39">
        <v>1973</v>
      </c>
    </row>
    <row r="66" spans="1:10" ht="27">
      <c r="A66" s="6" t="s">
        <v>231</v>
      </c>
      <c r="B66" s="24" t="s">
        <v>39</v>
      </c>
      <c r="C66" s="47" t="s">
        <v>103</v>
      </c>
      <c r="D66" s="39">
        <v>279033.6</v>
      </c>
      <c r="E66" s="40">
        <f t="shared" si="7"/>
        <v>42240.5</v>
      </c>
      <c r="F66" s="39">
        <v>321274.1</v>
      </c>
      <c r="G66" s="40">
        <f>H65-F66</f>
        <v>-319301.1</v>
      </c>
      <c r="H66" s="51">
        <v>339855.1</v>
      </c>
      <c r="I66" s="40">
        <f>J66-H66</f>
        <v>0</v>
      </c>
      <c r="J66" s="51">
        <v>339855.1</v>
      </c>
    </row>
    <row r="67" spans="1:10" s="4" customFormat="1" ht="14.25">
      <c r="A67" s="8" t="s">
        <v>232</v>
      </c>
      <c r="B67" s="54" t="s">
        <v>40</v>
      </c>
      <c r="C67" s="44" t="s">
        <v>104</v>
      </c>
      <c r="D67" s="45">
        <f>D68+D69+D70+D71+D72+D73+D74</f>
        <v>21323226.900000002</v>
      </c>
      <c r="E67" s="46">
        <f aca="true" t="shared" si="10" ref="E67:E98">F67-D67</f>
        <v>628996.5</v>
      </c>
      <c r="F67" s="45">
        <f>F68+F69+F70+F71+F72+F73+F74</f>
        <v>21952223.400000002</v>
      </c>
      <c r="G67" s="46">
        <f aca="true" t="shared" si="11" ref="G67:G98">H67-F67</f>
        <v>96409.89999999478</v>
      </c>
      <c r="H67" s="45">
        <f>H68+H69+H70+H71+H72+H73+H74</f>
        <v>22048633.299999997</v>
      </c>
      <c r="I67" s="46">
        <f aca="true" t="shared" si="12" ref="I67:I98">J67-H67</f>
        <v>0</v>
      </c>
      <c r="J67" s="45">
        <f>J68+J69+J70+J71+J72+J73+J74</f>
        <v>22048633.299999997</v>
      </c>
    </row>
    <row r="68" spans="1:10" ht="14.25">
      <c r="A68" s="6" t="s">
        <v>233</v>
      </c>
      <c r="B68" s="24" t="s">
        <v>41</v>
      </c>
      <c r="C68" s="47" t="s">
        <v>105</v>
      </c>
      <c r="D68" s="39">
        <v>4433111.5</v>
      </c>
      <c r="E68" s="40">
        <f t="shared" si="10"/>
        <v>261497</v>
      </c>
      <c r="F68" s="39">
        <v>4694608.5</v>
      </c>
      <c r="G68" s="40">
        <f t="shared" si="11"/>
        <v>-4585.4000000003725</v>
      </c>
      <c r="H68" s="39">
        <v>4690023.1</v>
      </c>
      <c r="I68" s="40">
        <f t="shared" si="12"/>
        <v>0</v>
      </c>
      <c r="J68" s="39">
        <v>4690023.1</v>
      </c>
    </row>
    <row r="69" spans="1:10" ht="14.25">
      <c r="A69" s="6" t="s">
        <v>234</v>
      </c>
      <c r="B69" s="24" t="s">
        <v>42</v>
      </c>
      <c r="C69" s="47" t="s">
        <v>106</v>
      </c>
      <c r="D69" s="39">
        <v>13395680</v>
      </c>
      <c r="E69" s="40">
        <f t="shared" si="10"/>
        <v>288543.5</v>
      </c>
      <c r="F69" s="39">
        <v>13684223.5</v>
      </c>
      <c r="G69" s="40">
        <f t="shared" si="11"/>
        <v>90874.19999999925</v>
      </c>
      <c r="H69" s="39">
        <v>13775097.7</v>
      </c>
      <c r="I69" s="40">
        <f t="shared" si="12"/>
        <v>0</v>
      </c>
      <c r="J69" s="39">
        <v>13775097.7</v>
      </c>
    </row>
    <row r="70" spans="1:10" ht="14.25">
      <c r="A70" s="6" t="s">
        <v>235</v>
      </c>
      <c r="B70" s="24" t="s">
        <v>160</v>
      </c>
      <c r="C70" s="47" t="s">
        <v>159</v>
      </c>
      <c r="D70" s="39">
        <v>382448.6</v>
      </c>
      <c r="E70" s="40">
        <f t="shared" si="10"/>
        <v>0</v>
      </c>
      <c r="F70" s="39">
        <v>382448.6</v>
      </c>
      <c r="G70" s="40">
        <f t="shared" si="11"/>
        <v>0</v>
      </c>
      <c r="H70" s="39">
        <v>382448.6</v>
      </c>
      <c r="I70" s="40">
        <f t="shared" si="12"/>
        <v>0</v>
      </c>
      <c r="J70" s="39">
        <v>382448.6</v>
      </c>
    </row>
    <row r="71" spans="1:10" ht="14.25">
      <c r="A71" s="6" t="s">
        <v>236</v>
      </c>
      <c r="B71" s="24" t="s">
        <v>43</v>
      </c>
      <c r="C71" s="47" t="s">
        <v>107</v>
      </c>
      <c r="D71" s="39">
        <v>1829333.3</v>
      </c>
      <c r="E71" s="40">
        <f t="shared" si="10"/>
        <v>-173</v>
      </c>
      <c r="F71" s="39">
        <v>1829160.3</v>
      </c>
      <c r="G71" s="40">
        <f t="shared" si="11"/>
        <v>10044.09999999986</v>
      </c>
      <c r="H71" s="39">
        <v>1839204.4</v>
      </c>
      <c r="I71" s="40">
        <f t="shared" si="12"/>
        <v>0</v>
      </c>
      <c r="J71" s="39">
        <v>1839204.4</v>
      </c>
    </row>
    <row r="72" spans="1:10" ht="27">
      <c r="A72" s="6" t="s">
        <v>237</v>
      </c>
      <c r="B72" s="24" t="s">
        <v>44</v>
      </c>
      <c r="C72" s="47" t="s">
        <v>108</v>
      </c>
      <c r="D72" s="39">
        <v>68017.7</v>
      </c>
      <c r="E72" s="40">
        <f t="shared" si="10"/>
        <v>0</v>
      </c>
      <c r="F72" s="39">
        <v>68017.7</v>
      </c>
      <c r="G72" s="40">
        <f t="shared" si="11"/>
        <v>0</v>
      </c>
      <c r="H72" s="39">
        <v>68017.7</v>
      </c>
      <c r="I72" s="40">
        <f t="shared" si="12"/>
        <v>0</v>
      </c>
      <c r="J72" s="39">
        <v>68017.7</v>
      </c>
    </row>
    <row r="73" spans="1:10" ht="14.25">
      <c r="A73" s="6" t="s">
        <v>238</v>
      </c>
      <c r="B73" s="24" t="s">
        <v>45</v>
      </c>
      <c r="C73" s="47" t="s">
        <v>109</v>
      </c>
      <c r="D73" s="39">
        <v>423419.6</v>
      </c>
      <c r="E73" s="40">
        <f t="shared" si="10"/>
        <v>509.70000000001164</v>
      </c>
      <c r="F73" s="39">
        <v>423929.3</v>
      </c>
      <c r="G73" s="40">
        <f t="shared" si="11"/>
        <v>0</v>
      </c>
      <c r="H73" s="39">
        <v>423929.3</v>
      </c>
      <c r="I73" s="40">
        <f t="shared" si="12"/>
        <v>0</v>
      </c>
      <c r="J73" s="39">
        <v>423929.3</v>
      </c>
    </row>
    <row r="74" spans="1:10" ht="14.25">
      <c r="A74" s="6" t="s">
        <v>239</v>
      </c>
      <c r="B74" s="24" t="s">
        <v>46</v>
      </c>
      <c r="C74" s="47" t="s">
        <v>110</v>
      </c>
      <c r="D74" s="39">
        <v>791216.2</v>
      </c>
      <c r="E74" s="40">
        <f t="shared" si="10"/>
        <v>78619.30000000005</v>
      </c>
      <c r="F74" s="39">
        <v>869835.5</v>
      </c>
      <c r="G74" s="40">
        <f t="shared" si="11"/>
        <v>77</v>
      </c>
      <c r="H74" s="39">
        <v>869912.5</v>
      </c>
      <c r="I74" s="40">
        <f t="shared" si="12"/>
        <v>0</v>
      </c>
      <c r="J74" s="39">
        <v>869912.5</v>
      </c>
    </row>
    <row r="75" spans="1:10" s="4" customFormat="1" ht="14.25">
      <c r="A75" s="8" t="s">
        <v>240</v>
      </c>
      <c r="B75" s="54" t="s">
        <v>47</v>
      </c>
      <c r="C75" s="44" t="s">
        <v>111</v>
      </c>
      <c r="D75" s="45">
        <f>D76+D77+D78</f>
        <v>1298124.8</v>
      </c>
      <c r="E75" s="46">
        <f t="shared" si="10"/>
        <v>5269.59999999986</v>
      </c>
      <c r="F75" s="45">
        <f>F76+F77+F78</f>
        <v>1303394.4</v>
      </c>
      <c r="G75" s="46">
        <f t="shared" si="11"/>
        <v>6632.600000000093</v>
      </c>
      <c r="H75" s="45">
        <f>H76+H77+H78</f>
        <v>1310027</v>
      </c>
      <c r="I75" s="46">
        <f t="shared" si="12"/>
        <v>0</v>
      </c>
      <c r="J75" s="45">
        <f>J76+J77+J78</f>
        <v>1310027</v>
      </c>
    </row>
    <row r="76" spans="1:10" ht="14.25">
      <c r="A76" s="6" t="s">
        <v>241</v>
      </c>
      <c r="B76" s="24" t="s">
        <v>48</v>
      </c>
      <c r="C76" s="47" t="s">
        <v>112</v>
      </c>
      <c r="D76" s="39">
        <v>1038728.6</v>
      </c>
      <c r="E76" s="40">
        <f t="shared" si="10"/>
        <v>732.9000000000233</v>
      </c>
      <c r="F76" s="39">
        <v>1039461.5</v>
      </c>
      <c r="G76" s="40">
        <f t="shared" si="11"/>
        <v>3797.9000000000233</v>
      </c>
      <c r="H76" s="39">
        <v>1043259.4</v>
      </c>
      <c r="I76" s="40">
        <f t="shared" si="12"/>
        <v>0</v>
      </c>
      <c r="J76" s="39">
        <v>1043259.4</v>
      </c>
    </row>
    <row r="77" spans="1:10" ht="14.25">
      <c r="A77" s="6" t="s">
        <v>242</v>
      </c>
      <c r="B77" s="24" t="s">
        <v>49</v>
      </c>
      <c r="C77" s="47" t="s">
        <v>113</v>
      </c>
      <c r="D77" s="39">
        <v>66524.2</v>
      </c>
      <c r="E77" s="40">
        <f t="shared" si="10"/>
        <v>0</v>
      </c>
      <c r="F77" s="39">
        <v>66524.2</v>
      </c>
      <c r="G77" s="40">
        <f t="shared" si="11"/>
        <v>0</v>
      </c>
      <c r="H77" s="39">
        <v>66524.2</v>
      </c>
      <c r="I77" s="40">
        <f t="shared" si="12"/>
        <v>0</v>
      </c>
      <c r="J77" s="39">
        <v>66524.2</v>
      </c>
    </row>
    <row r="78" spans="1:10" ht="27">
      <c r="A78" s="6" t="s">
        <v>243</v>
      </c>
      <c r="B78" s="24" t="s">
        <v>50</v>
      </c>
      <c r="C78" s="47" t="s">
        <v>114</v>
      </c>
      <c r="D78" s="39">
        <v>192872</v>
      </c>
      <c r="E78" s="40">
        <f t="shared" si="10"/>
        <v>4536.700000000012</v>
      </c>
      <c r="F78" s="39">
        <v>197408.7</v>
      </c>
      <c r="G78" s="40">
        <f t="shared" si="11"/>
        <v>2834.6999999999825</v>
      </c>
      <c r="H78" s="39">
        <v>200243.4</v>
      </c>
      <c r="I78" s="40">
        <f t="shared" si="12"/>
        <v>0</v>
      </c>
      <c r="J78" s="39">
        <v>200243.4</v>
      </c>
    </row>
    <row r="79" spans="1:10" s="4" customFormat="1" ht="14.25">
      <c r="A79" s="8" t="s">
        <v>244</v>
      </c>
      <c r="B79" s="54" t="s">
        <v>51</v>
      </c>
      <c r="C79" s="44" t="s">
        <v>115</v>
      </c>
      <c r="D79" s="45">
        <f>D80+D81+D82+D83+D84+D85</f>
        <v>5277595.800000001</v>
      </c>
      <c r="E79" s="46">
        <f t="shared" si="10"/>
        <v>67448.69999999925</v>
      </c>
      <c r="F79" s="45">
        <f>F80+F81+F82+F83+F84+F85</f>
        <v>5345044.5</v>
      </c>
      <c r="G79" s="46">
        <f t="shared" si="11"/>
        <v>103988.40000000037</v>
      </c>
      <c r="H79" s="45">
        <f>H80+H81+H82+H83+H84+H85</f>
        <v>5449032.9</v>
      </c>
      <c r="I79" s="46">
        <f t="shared" si="12"/>
        <v>0</v>
      </c>
      <c r="J79" s="45">
        <f>J80+J81+J82+J83+J84+J85</f>
        <v>5449032.9</v>
      </c>
    </row>
    <row r="80" spans="1:10" ht="14.25">
      <c r="A80" s="6" t="s">
        <v>245</v>
      </c>
      <c r="B80" s="24" t="s">
        <v>52</v>
      </c>
      <c r="C80" s="47" t="s">
        <v>116</v>
      </c>
      <c r="D80" s="39">
        <v>3082344.7</v>
      </c>
      <c r="E80" s="40">
        <f t="shared" si="10"/>
        <v>63799.59999999963</v>
      </c>
      <c r="F80" s="39">
        <v>3146144.3</v>
      </c>
      <c r="G80" s="40">
        <f t="shared" si="11"/>
        <v>91662.5</v>
      </c>
      <c r="H80" s="39">
        <v>3237806.8</v>
      </c>
      <c r="I80" s="40">
        <f t="shared" si="12"/>
        <v>0</v>
      </c>
      <c r="J80" s="39">
        <v>3237806.8</v>
      </c>
    </row>
    <row r="81" spans="1:10" ht="14.25">
      <c r="A81" s="6" t="s">
        <v>246</v>
      </c>
      <c r="B81" s="24" t="s">
        <v>53</v>
      </c>
      <c r="C81" s="47" t="s">
        <v>117</v>
      </c>
      <c r="D81" s="39">
        <v>875250.2</v>
      </c>
      <c r="E81" s="40">
        <f t="shared" si="10"/>
        <v>3149.100000000093</v>
      </c>
      <c r="F81" s="39">
        <v>878399.3</v>
      </c>
      <c r="G81" s="40">
        <f t="shared" si="11"/>
        <v>12325.899999999907</v>
      </c>
      <c r="H81" s="39">
        <v>890725.2</v>
      </c>
      <c r="I81" s="40">
        <f t="shared" si="12"/>
        <v>0</v>
      </c>
      <c r="J81" s="39">
        <v>890725.2</v>
      </c>
    </row>
    <row r="82" spans="1:10" ht="14.25">
      <c r="A82" s="6" t="s">
        <v>247</v>
      </c>
      <c r="B82" s="24" t="s">
        <v>54</v>
      </c>
      <c r="C82" s="47" t="s">
        <v>118</v>
      </c>
      <c r="D82" s="39">
        <v>435483.3</v>
      </c>
      <c r="E82" s="40">
        <f t="shared" si="10"/>
        <v>0</v>
      </c>
      <c r="F82" s="39">
        <v>435483.3</v>
      </c>
      <c r="G82" s="40">
        <f t="shared" si="11"/>
        <v>0</v>
      </c>
      <c r="H82" s="39">
        <v>435483.3</v>
      </c>
      <c r="I82" s="40">
        <f t="shared" si="12"/>
        <v>0</v>
      </c>
      <c r="J82" s="39">
        <v>435483.3</v>
      </c>
    </row>
    <row r="83" spans="1:10" ht="14.25">
      <c r="A83" s="6" t="s">
        <v>248</v>
      </c>
      <c r="B83" s="24" t="s">
        <v>55</v>
      </c>
      <c r="C83" s="47" t="s">
        <v>119</v>
      </c>
      <c r="D83" s="39">
        <v>63618.9</v>
      </c>
      <c r="E83" s="40">
        <f t="shared" si="10"/>
        <v>0</v>
      </c>
      <c r="F83" s="39">
        <v>63618.9</v>
      </c>
      <c r="G83" s="40">
        <f t="shared" si="11"/>
        <v>0</v>
      </c>
      <c r="H83" s="39">
        <v>63618.9</v>
      </c>
      <c r="I83" s="40">
        <f t="shared" si="12"/>
        <v>0</v>
      </c>
      <c r="J83" s="39">
        <v>63618.9</v>
      </c>
    </row>
    <row r="84" spans="1:10" ht="27">
      <c r="A84" s="6" t="s">
        <v>249</v>
      </c>
      <c r="B84" s="24" t="s">
        <v>56</v>
      </c>
      <c r="C84" s="47" t="s">
        <v>120</v>
      </c>
      <c r="D84" s="39">
        <v>74584</v>
      </c>
      <c r="E84" s="40">
        <f t="shared" si="10"/>
        <v>0</v>
      </c>
      <c r="F84" s="39">
        <v>74584</v>
      </c>
      <c r="G84" s="40">
        <f t="shared" si="11"/>
        <v>0</v>
      </c>
      <c r="H84" s="39">
        <v>74584</v>
      </c>
      <c r="I84" s="40">
        <f t="shared" si="12"/>
        <v>0</v>
      </c>
      <c r="J84" s="39">
        <v>74584</v>
      </c>
    </row>
    <row r="85" spans="1:10" ht="14.25">
      <c r="A85" s="6" t="s">
        <v>250</v>
      </c>
      <c r="B85" s="24" t="s">
        <v>57</v>
      </c>
      <c r="C85" s="47" t="s">
        <v>121</v>
      </c>
      <c r="D85" s="39">
        <v>746314.7</v>
      </c>
      <c r="E85" s="40">
        <f t="shared" si="10"/>
        <v>500</v>
      </c>
      <c r="F85" s="39">
        <v>746814.7</v>
      </c>
      <c r="G85" s="40">
        <f t="shared" si="11"/>
        <v>0</v>
      </c>
      <c r="H85" s="39">
        <v>746814.7</v>
      </c>
      <c r="I85" s="40">
        <f t="shared" si="12"/>
        <v>0</v>
      </c>
      <c r="J85" s="39">
        <v>746814.7</v>
      </c>
    </row>
    <row r="86" spans="1:10" s="4" customFormat="1" ht="14.25">
      <c r="A86" s="8" t="s">
        <v>251</v>
      </c>
      <c r="B86" s="54" t="s">
        <v>58</v>
      </c>
      <c r="C86" s="44" t="s">
        <v>122</v>
      </c>
      <c r="D86" s="45">
        <f>D87+D88+D89+D90+D91</f>
        <v>26862236</v>
      </c>
      <c r="E86" s="46">
        <f t="shared" si="10"/>
        <v>94378.19999999925</v>
      </c>
      <c r="F86" s="45">
        <f>F87+F88+F89+F90+F91</f>
        <v>26956614.2</v>
      </c>
      <c r="G86" s="46">
        <f t="shared" si="11"/>
        <v>1423.7000000029802</v>
      </c>
      <c r="H86" s="45">
        <f>H87+H88+H89+H90+H91</f>
        <v>26958037.900000002</v>
      </c>
      <c r="I86" s="46">
        <f t="shared" si="12"/>
        <v>0</v>
      </c>
      <c r="J86" s="45">
        <f>J87+J88+J89+J90+J91</f>
        <v>26958037.900000002</v>
      </c>
    </row>
    <row r="87" spans="1:10" ht="14.25">
      <c r="A87" s="6" t="s">
        <v>252</v>
      </c>
      <c r="B87" s="24" t="s">
        <v>59</v>
      </c>
      <c r="C87" s="47" t="s">
        <v>123</v>
      </c>
      <c r="D87" s="39">
        <v>2036295.6</v>
      </c>
      <c r="E87" s="40">
        <f t="shared" si="10"/>
        <v>0</v>
      </c>
      <c r="F87" s="39">
        <v>2036295.6</v>
      </c>
      <c r="G87" s="40">
        <f t="shared" si="11"/>
        <v>0</v>
      </c>
      <c r="H87" s="39">
        <v>2036295.6</v>
      </c>
      <c r="I87" s="40">
        <f t="shared" si="12"/>
        <v>0</v>
      </c>
      <c r="J87" s="39">
        <v>2036295.6</v>
      </c>
    </row>
    <row r="88" spans="1:10" ht="14.25">
      <c r="A88" s="6" t="s">
        <v>253</v>
      </c>
      <c r="B88" s="24" t="s">
        <v>60</v>
      </c>
      <c r="C88" s="47" t="s">
        <v>124</v>
      </c>
      <c r="D88" s="39">
        <v>2205609.9</v>
      </c>
      <c r="E88" s="40">
        <f t="shared" si="10"/>
        <v>-5671.799999999814</v>
      </c>
      <c r="F88" s="39">
        <v>2199938.1</v>
      </c>
      <c r="G88" s="40">
        <f t="shared" si="11"/>
        <v>1423.6999999997206</v>
      </c>
      <c r="H88" s="39">
        <v>2201361.8</v>
      </c>
      <c r="I88" s="40">
        <f t="shared" si="12"/>
        <v>0</v>
      </c>
      <c r="J88" s="39">
        <v>2201361.8</v>
      </c>
    </row>
    <row r="89" spans="1:10" ht="14.25">
      <c r="A89" s="6" t="s">
        <v>254</v>
      </c>
      <c r="B89" s="24" t="s">
        <v>61</v>
      </c>
      <c r="C89" s="47" t="s">
        <v>125</v>
      </c>
      <c r="D89" s="39">
        <v>12419281.8</v>
      </c>
      <c r="E89" s="40">
        <f t="shared" si="10"/>
        <v>100050</v>
      </c>
      <c r="F89" s="39">
        <v>12519331.8</v>
      </c>
      <c r="G89" s="40">
        <f t="shared" si="11"/>
        <v>0</v>
      </c>
      <c r="H89" s="39">
        <v>12519331.8</v>
      </c>
      <c r="I89" s="40">
        <f t="shared" si="12"/>
        <v>0</v>
      </c>
      <c r="J89" s="39">
        <v>12519331.8</v>
      </c>
    </row>
    <row r="90" spans="1:10" ht="14.25">
      <c r="A90" s="6" t="s">
        <v>255</v>
      </c>
      <c r="B90" s="24" t="s">
        <v>62</v>
      </c>
      <c r="C90" s="47" t="s">
        <v>126</v>
      </c>
      <c r="D90" s="39">
        <v>10030167</v>
      </c>
      <c r="E90" s="40">
        <f t="shared" si="10"/>
        <v>0</v>
      </c>
      <c r="F90" s="39">
        <v>10030167</v>
      </c>
      <c r="G90" s="40">
        <f t="shared" si="11"/>
        <v>0</v>
      </c>
      <c r="H90" s="39">
        <v>10030167</v>
      </c>
      <c r="I90" s="40">
        <f t="shared" si="12"/>
        <v>0</v>
      </c>
      <c r="J90" s="39">
        <v>10030167</v>
      </c>
    </row>
    <row r="91" spans="1:10" ht="14.25">
      <c r="A91" s="6" t="s">
        <v>256</v>
      </c>
      <c r="B91" s="24" t="s">
        <v>63</v>
      </c>
      <c r="C91" s="47" t="s">
        <v>127</v>
      </c>
      <c r="D91" s="39">
        <v>170881.7</v>
      </c>
      <c r="E91" s="40">
        <f t="shared" si="10"/>
        <v>0</v>
      </c>
      <c r="F91" s="39">
        <v>170881.7</v>
      </c>
      <c r="G91" s="40">
        <f t="shared" si="11"/>
        <v>0</v>
      </c>
      <c r="H91" s="39">
        <v>170881.7</v>
      </c>
      <c r="I91" s="40">
        <f t="shared" si="12"/>
        <v>0</v>
      </c>
      <c r="J91" s="39">
        <v>170881.7</v>
      </c>
    </row>
    <row r="92" spans="1:10" s="4" customFormat="1" ht="14.25">
      <c r="A92" s="8" t="s">
        <v>257</v>
      </c>
      <c r="B92" s="54" t="s">
        <v>64</v>
      </c>
      <c r="C92" s="44" t="s">
        <v>128</v>
      </c>
      <c r="D92" s="45">
        <f>D93+D94+D95</f>
        <v>1001814.2</v>
      </c>
      <c r="E92" s="46">
        <f t="shared" si="10"/>
        <v>162753.7000000002</v>
      </c>
      <c r="F92" s="45">
        <f>F93+F94+F95</f>
        <v>1164567.9000000001</v>
      </c>
      <c r="G92" s="46">
        <f t="shared" si="11"/>
        <v>19140</v>
      </c>
      <c r="H92" s="45">
        <f>H93+H94+H95</f>
        <v>1183707.9000000001</v>
      </c>
      <c r="I92" s="46">
        <f t="shared" si="12"/>
        <v>0</v>
      </c>
      <c r="J92" s="45">
        <f>J93+J94+J95</f>
        <v>1183707.9000000001</v>
      </c>
    </row>
    <row r="93" spans="1:10" ht="14.25">
      <c r="A93" s="6" t="s">
        <v>258</v>
      </c>
      <c r="B93" s="24" t="s">
        <v>65</v>
      </c>
      <c r="C93" s="47" t="s">
        <v>129</v>
      </c>
      <c r="D93" s="39">
        <v>503909</v>
      </c>
      <c r="E93" s="40">
        <f t="shared" si="10"/>
        <v>113383.40000000002</v>
      </c>
      <c r="F93" s="39">
        <v>617292.4</v>
      </c>
      <c r="G93" s="40">
        <f t="shared" si="11"/>
        <v>5140</v>
      </c>
      <c r="H93" s="39">
        <v>622432.4</v>
      </c>
      <c r="I93" s="40">
        <f t="shared" si="12"/>
        <v>0</v>
      </c>
      <c r="J93" s="39">
        <v>622432.4</v>
      </c>
    </row>
    <row r="94" spans="1:10" ht="14.25">
      <c r="A94" s="6" t="s">
        <v>259</v>
      </c>
      <c r="B94" s="24" t="s">
        <v>66</v>
      </c>
      <c r="C94" s="47" t="s">
        <v>130</v>
      </c>
      <c r="D94" s="39">
        <v>480559.1</v>
      </c>
      <c r="E94" s="40">
        <f t="shared" si="10"/>
        <v>49370.30000000005</v>
      </c>
      <c r="F94" s="39">
        <v>529929.4</v>
      </c>
      <c r="G94" s="40">
        <f t="shared" si="11"/>
        <v>14000</v>
      </c>
      <c r="H94" s="39">
        <v>543929.4</v>
      </c>
      <c r="I94" s="40">
        <f t="shared" si="12"/>
        <v>0</v>
      </c>
      <c r="J94" s="39">
        <v>543929.4</v>
      </c>
    </row>
    <row r="95" spans="1:10" ht="27">
      <c r="A95" s="11" t="s">
        <v>260</v>
      </c>
      <c r="B95" s="24" t="s">
        <v>67</v>
      </c>
      <c r="C95" s="47" t="s">
        <v>131</v>
      </c>
      <c r="D95" s="39">
        <v>17346.1</v>
      </c>
      <c r="E95" s="40">
        <f t="shared" si="10"/>
        <v>0</v>
      </c>
      <c r="F95" s="39">
        <v>17346.1</v>
      </c>
      <c r="G95" s="40">
        <f t="shared" si="11"/>
        <v>0</v>
      </c>
      <c r="H95" s="39">
        <v>17346.1</v>
      </c>
      <c r="I95" s="40">
        <f t="shared" si="12"/>
        <v>0</v>
      </c>
      <c r="J95" s="39">
        <v>17346.1</v>
      </c>
    </row>
    <row r="96" spans="1:10" s="4" customFormat="1" ht="14.25">
      <c r="A96" s="8" t="s">
        <v>261</v>
      </c>
      <c r="B96" s="54" t="s">
        <v>68</v>
      </c>
      <c r="C96" s="44" t="s">
        <v>132</v>
      </c>
      <c r="D96" s="45">
        <f>D97</f>
        <v>22446.4</v>
      </c>
      <c r="E96" s="46">
        <f t="shared" si="10"/>
        <v>5700</v>
      </c>
      <c r="F96" s="45">
        <f>F97</f>
        <v>28146.4</v>
      </c>
      <c r="G96" s="46">
        <f t="shared" si="11"/>
        <v>0</v>
      </c>
      <c r="H96" s="45">
        <f>H97</f>
        <v>28146.4</v>
      </c>
      <c r="I96" s="46">
        <f t="shared" si="12"/>
        <v>0</v>
      </c>
      <c r="J96" s="45">
        <f>J97</f>
        <v>28146.4</v>
      </c>
    </row>
    <row r="97" spans="1:10" ht="14.25">
      <c r="A97" s="6" t="s">
        <v>262</v>
      </c>
      <c r="B97" s="24" t="s">
        <v>69</v>
      </c>
      <c r="C97" s="47" t="s">
        <v>133</v>
      </c>
      <c r="D97" s="39">
        <v>22446.4</v>
      </c>
      <c r="E97" s="40">
        <f t="shared" si="10"/>
        <v>5700</v>
      </c>
      <c r="F97" s="39">
        <v>28146.4</v>
      </c>
      <c r="G97" s="40">
        <f t="shared" si="11"/>
        <v>0</v>
      </c>
      <c r="H97" s="39">
        <v>28146.4</v>
      </c>
      <c r="I97" s="40">
        <f t="shared" si="12"/>
        <v>0</v>
      </c>
      <c r="J97" s="39">
        <v>28146.4</v>
      </c>
    </row>
    <row r="98" spans="1:10" s="4" customFormat="1" ht="27">
      <c r="A98" s="8" t="s">
        <v>263</v>
      </c>
      <c r="B98" s="54" t="s">
        <v>70</v>
      </c>
      <c r="C98" s="44" t="s">
        <v>134</v>
      </c>
      <c r="D98" s="45">
        <f>D99</f>
        <v>1250000</v>
      </c>
      <c r="E98" s="46">
        <f t="shared" si="10"/>
        <v>0</v>
      </c>
      <c r="F98" s="45">
        <f>F99</f>
        <v>1250000</v>
      </c>
      <c r="G98" s="46">
        <f t="shared" si="11"/>
        <v>-19000</v>
      </c>
      <c r="H98" s="45">
        <f>H99</f>
        <v>1231000</v>
      </c>
      <c r="I98" s="46">
        <f t="shared" si="12"/>
        <v>0</v>
      </c>
      <c r="J98" s="45">
        <f>J99</f>
        <v>1231000</v>
      </c>
    </row>
    <row r="99" spans="1:10" ht="27">
      <c r="A99" s="6" t="s">
        <v>264</v>
      </c>
      <c r="B99" s="24" t="s">
        <v>71</v>
      </c>
      <c r="C99" s="47" t="s">
        <v>135</v>
      </c>
      <c r="D99" s="39">
        <v>1250000</v>
      </c>
      <c r="E99" s="40">
        <f>F99-D99</f>
        <v>0</v>
      </c>
      <c r="F99" s="39">
        <v>1250000</v>
      </c>
      <c r="G99" s="40">
        <f>H99-F99</f>
        <v>-19000</v>
      </c>
      <c r="H99" s="39">
        <v>1231000</v>
      </c>
      <c r="I99" s="40">
        <f>J99-H99</f>
        <v>0</v>
      </c>
      <c r="J99" s="39">
        <v>1231000</v>
      </c>
    </row>
    <row r="100" spans="1:10" s="4" customFormat="1" ht="42" customHeight="1">
      <c r="A100" s="8" t="s">
        <v>265</v>
      </c>
      <c r="B100" s="54" t="s">
        <v>72</v>
      </c>
      <c r="C100" s="44" t="s">
        <v>136</v>
      </c>
      <c r="D100" s="45">
        <f>D101+D102+D103</f>
        <v>6201511</v>
      </c>
      <c r="E100" s="46">
        <f>F100-D100</f>
        <v>93532.09999999963</v>
      </c>
      <c r="F100" s="45">
        <f>F101+F102+F103</f>
        <v>6295043.1</v>
      </c>
      <c r="G100" s="46">
        <f>H100-F100</f>
        <v>756535.5999999996</v>
      </c>
      <c r="H100" s="45">
        <f>H101+H102+H103</f>
        <v>7051578.699999999</v>
      </c>
      <c r="I100" s="46">
        <f>J100-H100</f>
        <v>0</v>
      </c>
      <c r="J100" s="45">
        <f>J101+J102+J103</f>
        <v>7051578.699999999</v>
      </c>
    </row>
    <row r="101" spans="1:10" ht="45.75" customHeight="1">
      <c r="A101" s="6" t="s">
        <v>266</v>
      </c>
      <c r="B101" s="24" t="s">
        <v>73</v>
      </c>
      <c r="C101" s="47" t="s">
        <v>137</v>
      </c>
      <c r="D101" s="39">
        <v>4732105</v>
      </c>
      <c r="E101" s="40">
        <f>F101-D101</f>
        <v>0</v>
      </c>
      <c r="F101" s="39">
        <v>4732105</v>
      </c>
      <c r="G101" s="40">
        <f>H101-F101</f>
        <v>0</v>
      </c>
      <c r="H101" s="39">
        <v>4732105</v>
      </c>
      <c r="I101" s="40">
        <f>J101-H101</f>
        <v>0</v>
      </c>
      <c r="J101" s="39">
        <v>4732105</v>
      </c>
    </row>
    <row r="102" spans="1:10" ht="14.25">
      <c r="A102" s="6" t="s">
        <v>267</v>
      </c>
      <c r="B102" s="24" t="s">
        <v>74</v>
      </c>
      <c r="C102" s="47" t="s">
        <v>138</v>
      </c>
      <c r="D102" s="39">
        <v>128583.7</v>
      </c>
      <c r="E102" s="40">
        <f>F102-D102</f>
        <v>78322.40000000001</v>
      </c>
      <c r="F102" s="39">
        <v>206906.1</v>
      </c>
      <c r="G102" s="40">
        <f>H102-F102</f>
        <v>482355.5</v>
      </c>
      <c r="H102" s="39">
        <v>689261.6</v>
      </c>
      <c r="I102" s="40">
        <f>J102-H102</f>
        <v>0</v>
      </c>
      <c r="J102" s="39">
        <v>689261.6</v>
      </c>
    </row>
    <row r="103" spans="1:10" ht="27">
      <c r="A103" s="6" t="s">
        <v>268</v>
      </c>
      <c r="B103" s="24" t="s">
        <v>75</v>
      </c>
      <c r="C103" s="47" t="s">
        <v>139</v>
      </c>
      <c r="D103" s="39">
        <v>1340822.3</v>
      </c>
      <c r="E103" s="40">
        <f>F103-D103</f>
        <v>15209.699999999953</v>
      </c>
      <c r="F103" s="39">
        <v>1356032</v>
      </c>
      <c r="G103" s="40">
        <f>H103-F103</f>
        <v>274180.1000000001</v>
      </c>
      <c r="H103" s="39">
        <v>1630212.1</v>
      </c>
      <c r="I103" s="40">
        <f>J103-H103</f>
        <v>0</v>
      </c>
      <c r="J103" s="39">
        <v>1630212.1</v>
      </c>
    </row>
    <row r="104" spans="1:10" s="12" customFormat="1" ht="20.25" customHeight="1">
      <c r="A104" s="7" t="s">
        <v>143</v>
      </c>
      <c r="B104" s="21" t="s">
        <v>142</v>
      </c>
      <c r="C104" s="25"/>
      <c r="D104" s="38">
        <f aca="true" t="shared" si="13" ref="D104:J104">D5-D31</f>
        <v>-950151.8000000119</v>
      </c>
      <c r="E104" s="38">
        <f t="shared" si="13"/>
        <v>-3179585.1999999927</v>
      </c>
      <c r="F104" s="38">
        <f t="shared" si="13"/>
        <v>-4129737</v>
      </c>
      <c r="G104" s="38">
        <f t="shared" si="13"/>
        <v>-1.909211277961731E-08</v>
      </c>
      <c r="H104" s="38">
        <f t="shared" si="13"/>
        <v>-4129737.00000003</v>
      </c>
      <c r="I104" s="38">
        <f t="shared" si="13"/>
        <v>0</v>
      </c>
      <c r="J104" s="38">
        <f t="shared" si="13"/>
        <v>-4129737.00000003</v>
      </c>
    </row>
    <row r="105" spans="4:8" ht="14.25">
      <c r="D105" s="18"/>
      <c r="E105" s="18"/>
      <c r="F105" s="18"/>
      <c r="G105" s="18"/>
      <c r="H105" s="18"/>
    </row>
  </sheetData>
  <sheetProtection/>
  <mergeCells count="3">
    <mergeCell ref="A4:B4"/>
    <mergeCell ref="A1:F1"/>
    <mergeCell ref="A2:H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2021-10-19T01:28:53Z</dcterms:modified>
  <cp:category/>
  <cp:version/>
  <cp:contentType/>
  <cp:contentStatus/>
</cp:coreProperties>
</file>