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ЭтаКнига" defaultThemeVersion="124226"/>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полугодие 2026\"/>
    </mc:Choice>
  </mc:AlternateContent>
  <xr:revisionPtr revIDLastSave="0" documentId="13_ncr:1_{096A9DBB-6305-47B1-AD4B-286C62F94700}" xr6:coauthVersionLast="45" xr6:coauthVersionMax="45" xr10:uidLastSave="{00000000-0000-0000-0000-000000000000}"/>
  <bookViews>
    <workbookView xWindow="-120" yWindow="-120" windowWidth="29040" windowHeight="15840" xr2:uid="{00000000-000D-0000-FFFF-FFFF00000000}"/>
  </bookViews>
  <sheets>
    <sheet name="Приложение № 1" sheetId="1" r:id="rId1"/>
  </sheets>
  <definedNames>
    <definedName name="_xlnm._FilterDatabase" localSheetId="0" hidden="1">'Приложение № 1'!$A$5:$G$265</definedName>
    <definedName name="_xlnm.Print_Titles" localSheetId="0">'Приложение № 1'!$5:$5</definedName>
    <definedName name="_xlnm.Print_Area" localSheetId="0">'Приложение № 1'!$A$1:$D$268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04" i="1" l="1"/>
  <c r="C203" i="1" s="1"/>
  <c r="D201" i="1"/>
  <c r="C201" i="1"/>
  <c r="D186" i="1"/>
  <c r="C186" i="1"/>
  <c r="D76" i="1" l="1"/>
  <c r="D11" i="1"/>
  <c r="C61" i="1" l="1"/>
  <c r="D19" i="1"/>
  <c r="C19" i="1"/>
  <c r="D14" i="1" l="1"/>
  <c r="C14" i="1"/>
  <c r="D222" i="1" l="1"/>
  <c r="D221" i="1" s="1"/>
  <c r="C222" i="1"/>
  <c r="D204" i="1"/>
  <c r="D194" i="1" l="1"/>
  <c r="C194" i="1"/>
  <c r="D167" i="1"/>
  <c r="C167" i="1"/>
  <c r="D81" i="1" l="1"/>
  <c r="C81" i="1"/>
  <c r="C76" i="1"/>
  <c r="D199" i="1" l="1"/>
  <c r="C199" i="1"/>
  <c r="D197" i="1"/>
  <c r="C197" i="1"/>
  <c r="D61" i="1" l="1"/>
  <c r="D32" i="1"/>
  <c r="C32" i="1"/>
  <c r="D50" i="1" l="1"/>
  <c r="C50" i="1"/>
  <c r="D58" i="1" l="1"/>
  <c r="D35" i="1"/>
  <c r="D27" i="1"/>
  <c r="D74" i="1" l="1"/>
  <c r="D203" i="1" l="1"/>
  <c r="D73" i="1" s="1"/>
  <c r="D54" i="1" l="1"/>
  <c r="D45" i="1"/>
  <c r="D7" i="1"/>
  <c r="D70" i="1" l="1"/>
  <c r="C70" i="1"/>
  <c r="C54" i="1"/>
  <c r="C35" i="1"/>
  <c r="C27" i="1" l="1"/>
  <c r="C221" i="1" l="1"/>
  <c r="C74" i="1"/>
  <c r="C73" i="1" l="1"/>
  <c r="C23" i="1"/>
  <c r="D23" i="1"/>
  <c r="C58" i="1"/>
  <c r="C45" i="1"/>
  <c r="C7" i="1"/>
  <c r="C11" i="1"/>
  <c r="D6" i="1" l="1"/>
  <c r="D265" i="1" s="1"/>
  <c r="C6" i="1"/>
  <c r="C265" i="1" s="1"/>
</calcChain>
</file>

<file path=xl/sharedStrings.xml><?xml version="1.0" encoding="utf-8"?>
<sst xmlns="http://schemas.openxmlformats.org/spreadsheetml/2006/main" count="514" uniqueCount="501">
  <si>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</si>
  <si>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</si>
  <si>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</si>
  <si>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</si>
  <si>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</si>
  <si>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</si>
  <si>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</si>
  <si>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</si>
  <si>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</si>
  <si>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</si>
  <si>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</si>
  <si>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</si>
  <si>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</si>
  <si>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</si>
  <si>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</si>
  <si>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</si>
  <si>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</si>
  <si>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</si>
  <si>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</si>
  <si>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</si>
  <si>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</si>
  <si>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</si>
  <si>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</si>
  <si>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</si>
  <si>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</si>
  <si>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</si>
  <si>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</si>
  <si>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</si>
  <si>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</si>
  <si>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</si>
  <si>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</si>
  <si>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</si>
  <si>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</si>
  <si>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</si>
  <si>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</si>
  <si>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</si>
  <si>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</si>
  <si>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</si>
  <si>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</si>
  <si>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</si>
  <si>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</si>
  <si>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</si>
  <si>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</si>
  <si>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</si>
  <si>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</si>
  <si>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</si>
  <si>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</si>
  <si>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</si>
  <si>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</si>
  <si>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</si>
  <si>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</si>
  <si>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</si>
  <si>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</si>
  <si>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</si>
  <si>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</si>
  <si>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</si>
  <si>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</si>
  <si>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</si>
  <si>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</si>
  <si>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</si>
  <si>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</si>
  <si>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</si>
  <si>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</si>
  <si>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</si>
  <si>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</si>
  <si>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</si>
  <si>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</si>
  <si>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</si>
  <si>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</si>
  <si>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</si>
  <si>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</si>
  <si>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</si>
  <si>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</si>
  <si>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</si>
  <si>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</si>
  <si>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</si>
  <si>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</si>
  <si>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</si>
  <si>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</si>
  <si>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</si>
  <si>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</si>
  <si>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</si>
  <si>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</si>
  <si>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</si>
  <si>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</si>
  <si>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</si>
  <si>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</si>
  <si>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</si>
  <si>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</si>
  <si>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</si>
  <si>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</si>
  <si>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</si>
  <si>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</si>
  <si>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</si>
  <si>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</si>
  <si>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</si>
  <si>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</si>
  <si>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</si>
  <si>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</si>
  <si>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</si>
  <si>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</si>
  <si>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</si>
  <si>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</si>
  <si>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</si>
  <si>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</si>
  <si>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реализацию программ формирования современной городской среды</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</si>
  <si>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</si>
  <si>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</si>
  <si>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</si>
  <si>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</si>
  <si>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</si>
  <si>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</si>
  <si>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</si>
  <si>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</si>
  <si>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</si>
  <si>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</si>
  <si>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</si>
  <si>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</si>
  <si>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</si>
  <si>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</si>
  <si>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</si>
  <si>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</si>
  <si>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</si>
  <si>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</si>
  <si>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</si>
  <si>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</si>
  <si>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1 16 01330 00 0000 140</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</si>
  <si>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</si>
  <si>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</si>
  <si>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</si>
  <si>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</si>
  <si>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</si>
  <si>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</si>
  <si>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</si>
  <si>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</si>
  <si>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</si>
  <si>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</si>
  <si>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</si>
  <si>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</si>
  <si>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</si>
  <si>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</si>
  <si>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</si>
  <si>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</si>
  <si>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</si>
  <si>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</si>
  <si>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</si>
  <si>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</si>
  <si>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2 02 15001 02 0000 150</t>
  </si>
  <si>
    <t>2 02 15009 02 0000 150</t>
  </si>
  <si>
    <t>2 02 15010 02 0000 150</t>
  </si>
  <si>
    <t>2 02 20000 00 0000 150</t>
  </si>
  <si>
    <t>СУБСИДИИ БЮДЖЕТАМ БЮДЖЕТНОЙ СИСТЕМЫ РОССИЙСКОЙ ФЕДЕРАЦИИ (МЕЖБЮДЖЕТНЫЕ СУБСИДИИ)</t>
  </si>
  <si>
    <t>2 02 25023 02 0000 150</t>
  </si>
  <si>
    <t>2 02 25066 02 0000 150</t>
  </si>
  <si>
    <t>2 02 25078 02 0000 150</t>
  </si>
  <si>
    <t>2 02 25081 02 0000 150</t>
  </si>
  <si>
    <t>2 02 25082 02 0000 150</t>
  </si>
  <si>
    <t>2 02 25086 02 0000 150</t>
  </si>
  <si>
    <t>2 02 25138 02 0000 150</t>
  </si>
  <si>
    <t>2 02 25163 02 0000 150</t>
  </si>
  <si>
    <t>2 02 25201 02 0000 150</t>
  </si>
  <si>
    <t>2 02 25202 02 0000 150</t>
  </si>
  <si>
    <t>2 02 25229 02 0000 150</t>
  </si>
  <si>
    <t>2 02 25256 02 0000 150</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</si>
  <si>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</si>
  <si>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</si>
  <si>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</si>
  <si>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</si>
  <si>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</si>
  <si>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</si>
  <si>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</si>
  <si>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</si>
  <si>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</si>
  <si>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</si>
  <si>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2 02 25497 02 0000 150</t>
  </si>
  <si>
    <t>2 02 25517 02 0000 150</t>
  </si>
  <si>
    <t>2 02 25519 02 0000 150</t>
  </si>
  <si>
    <t>2 02 25554 02 0000 150</t>
  </si>
  <si>
    <t>2 02 25555 02 0000 150</t>
  </si>
  <si>
    <t>2 02 25576 02 0000 150</t>
  </si>
  <si>
    <t>2 02 25586 02 0000 150</t>
  </si>
  <si>
    <t>2 02 30000 00 0000 150</t>
  </si>
  <si>
    <t>2 02 35118 02 0000 150</t>
  </si>
  <si>
    <t>2 02 35120 02 0000 150</t>
  </si>
  <si>
    <t>2 02 35128 02 0000 150</t>
  </si>
  <si>
    <t>2 02 35129 02 0000 150</t>
  </si>
  <si>
    <t>2 02 35135 02 0000 150</t>
  </si>
  <si>
    <t>2 02 35176 02 0000 150</t>
  </si>
  <si>
    <t>2 02 35220 02 0000 150</t>
  </si>
  <si>
    <t>2 02 35240 02 0000 150</t>
  </si>
  <si>
    <t>2 02 35250 02 0000 150</t>
  </si>
  <si>
    <t>2 02 35290 02 0000 150</t>
  </si>
  <si>
    <t>2 02 35429 02 0000 150</t>
  </si>
  <si>
    <t>2 02 35460 02 0000 150</t>
  </si>
  <si>
    <t>2 02 35900 02 0000 150</t>
  </si>
  <si>
    <t>2 02 40000 00 0000 150</t>
  </si>
  <si>
    <t>ИНЫЕ МЕЖБЮДЖЕТНЫЕ ТРАНСФЕРТЫ</t>
  </si>
  <si>
    <t>2 02 45141 02 0000 150</t>
  </si>
  <si>
    <t>2 02 45142 02 0000 150</t>
  </si>
  <si>
    <t>2 02 45161 02 0000 150</t>
  </si>
  <si>
    <t>2 02 45303 02 0000 150</t>
  </si>
  <si>
    <t>2 18 00000 02 0000 150</t>
  </si>
  <si>
    <t>2 18 25304 02 0000 150</t>
  </si>
  <si>
    <t>2 18 25497 02 0000 150</t>
  </si>
  <si>
    <t>2 18 45303 02 0000 150</t>
  </si>
  <si>
    <t>2 18 60010 02 0000 150</t>
  </si>
  <si>
    <t>2 19 00000 02 0000 150</t>
  </si>
  <si>
    <t>2 19 25078 02 0000 150</t>
  </si>
  <si>
    <t>2 19 25138 02 0000 150</t>
  </si>
  <si>
    <t>2 19 25497 02 0000 150</t>
  </si>
  <si>
    <t>2 19 35129 02 0000 150</t>
  </si>
  <si>
    <t>2 19 35250 02 0000 150</t>
  </si>
  <si>
    <t>2 19 35290 02 0000 150</t>
  </si>
  <si>
    <t>2 19 45303 02 0000 150</t>
  </si>
  <si>
    <t>2 19 90000 02 0000 150</t>
  </si>
  <si>
    <t>8 50 00000 00 0000 000</t>
  </si>
  <si>
    <t>ИТОГО ДОХОДОВ</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</si>
  <si>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</si>
  <si>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</si>
  <si>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2 02 25513 02 0000 150</t>
  </si>
  <si>
    <t>2 02 25590 02 0000 150</t>
  </si>
  <si>
    <t>2 02 25598 02 0000 150</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</si>
  <si>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</si>
  <si>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</si>
  <si>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</si>
  <si>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</si>
  <si>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</si>
  <si>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</si>
  <si>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</si>
  <si>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</si>
  <si>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2 19 45136 02 0000 150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</si>
  <si>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</si>
  <si>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</si>
  <si>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 xml:space="preserve">ПРИЛОЖЕНИЕ № 1                                                   к распоряжению Правительства                                                                           Забайкальского края                                              </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</si>
  <si>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</si>
  <si>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</si>
  <si>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</si>
  <si>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2 19 25527 02 0000 150</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</si>
  <si>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</si>
  <si>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</si>
  <si>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</si>
  <si>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</si>
  <si>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</si>
  <si>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</si>
  <si>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</si>
  <si>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</si>
  <si>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</si>
  <si>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</si>
  <si>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</si>
  <si>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</si>
  <si>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</si>
  <si>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</si>
  <si>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</si>
  <si>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</si>
  <si>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</si>
  <si>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</si>
  <si>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</si>
  <si>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</si>
  <si>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</si>
  <si>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</si>
  <si>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</si>
  <si>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2 19 45363 02 0000 150</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</si>
  <si>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</si>
  <si>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</si>
  <si>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Субсидии бюджетам субъектов Российской Федерации на техническое оснащение региональных и муниципальных музеев</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</si>
  <si>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</si>
  <si>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____________________</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</si>
  <si>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</si>
  <si>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</si>
  <si>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</si>
  <si>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</si>
  <si>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2 02 25107 02 0000 150</t>
  </si>
  <si>
    <t>2 02 25292 02 0000 150</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</si>
  <si>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</si>
  <si>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</si>
  <si>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2 02 25372 02 0000 150</t>
  </si>
  <si>
    <t>Субсидии бюджетам субъектов Российской Федерации на развитие транспортной инфраструктуры на сельских территориях</t>
  </si>
  <si>
    <t>2 02 25418 02 0000 150</t>
  </si>
  <si>
    <t>2 02 25424 02 0000 150</t>
  </si>
  <si>
    <t>2 02 25454 02 0000 150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</si>
  <si>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</si>
  <si>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</si>
  <si>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модельных муниципальных библиотек</t>
  </si>
  <si>
    <t>2 02 25501 02 0000 150</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</si>
  <si>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</si>
  <si>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</si>
  <si>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</si>
  <si>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</si>
  <si>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</si>
  <si>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</si>
  <si>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2 02 25753 02 0000 150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</si>
  <si>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</si>
  <si>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2 19 25179 02 0000 150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</si>
  <si>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</si>
  <si>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2 19 25385 02 0000 150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</si>
  <si>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</si>
  <si>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</si>
  <si>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</si>
  <si>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БЕЗВОЗМЕЗДНЫЕ ПОСТУПЛЕНИЯ ОТ ГОСУДАРСТВЕННЫХ (МУНИЦИПАЛЬНЫХ) ОРГАНИЗАЦИЙ</t>
  </si>
  <si>
    <t>2 03 00000 00 0000 000</t>
  </si>
  <si>
    <t>Возврат остатков субсидий в целях развития паллиативной медицинской помощи из бюджетов субъектов Российской Федерации</t>
  </si>
  <si>
    <t>2 19 25201 02 0000 150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</si>
  <si>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</si>
  <si>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2 19 35345 02 0000 150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</si>
  <si>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</si>
  <si>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</si>
  <si>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</si>
  <si>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</si>
  <si>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</si>
  <si>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2 19 00000 00 0000 000</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</si>
  <si>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</si>
  <si>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</si>
  <si>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</si>
  <si>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</si>
  <si>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ВОЗВРАТ ОСТАТКОВ СУБСИДИЙ, СУБВЕНЦИЙ И ИНЫХ МЕЖБЮДЖЕТНЫХ ТРАНСФЕРТОВ, ИМЕЮЩИХ ЦЕЛЕВОЕ НАЗНАЧЕНИЕ, ПРОШЛЫХ ЛЕТ</t>
  </si>
  <si>
    <t>2 02 27111 02 0000 150</t>
  </si>
  <si>
    <t>2 02 45050 02 0000 150</t>
  </si>
  <si>
    <t>2 02 20086 02 0000 150</t>
  </si>
  <si>
    <t>Субсидии бюджетам субъектов Российской Федерации из местных бюджетов</t>
  </si>
  <si>
    <t>2 02 25052 02 0000 150</t>
  </si>
  <si>
    <t>2 02 25048 02 0000 150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</si>
  <si>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</si>
  <si>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2 02 25133 02 0000 150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</si>
  <si>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</si>
  <si>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2 02 25152 02 0000 150</t>
  </si>
  <si>
    <t>2 02 25154 02 0000 150</t>
  </si>
  <si>
    <t>2 02 25158 02 0000 150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</si>
  <si>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</si>
  <si>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реализацию мероприятий по модернизации коммунальной инфраструктуры</t>
  </si>
  <si>
    <t>2 02 25214 02 0000 150</t>
  </si>
  <si>
    <t xml:space="preserve">2 02 25216 02 0000 150 </t>
  </si>
  <si>
    <t>2 02 25228 02 0000 150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</si>
  <si>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</si>
  <si>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</si>
  <si>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2 02 25315 02 0000 150</t>
  </si>
  <si>
    <t>2 02 25318 02 0000 150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</si>
  <si>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</si>
  <si>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реализацию проектов комплексного развития территорий</t>
  </si>
  <si>
    <t>2 02 25417 02 0000 150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</si>
  <si>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</si>
  <si>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2 02 25447 02 0000 150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</si>
  <si>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</si>
  <si>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2 02 25468 02 0000 150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</si>
  <si>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</si>
  <si>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</si>
  <si>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2 02 25546 02 0000 150</t>
  </si>
  <si>
    <t>2 02 25553 02 0000 150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</si>
  <si>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</si>
  <si>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</si>
  <si>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2 02 25559 02 0000 150</t>
  </si>
  <si>
    <t>Субсидии бюджетам субъектов Российской Федерации на проведение мелиоративных мероприятий</t>
  </si>
  <si>
    <t>2 02 25776 02 0000 150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</si>
  <si>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</si>
  <si>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2 02 27121 02 0000 150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</si>
  <si>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</si>
  <si>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</si>
  <si>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2 19 25501 02 0000 150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</si>
  <si>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</si>
  <si>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2 19 27576 02 0000 150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</si>
  <si>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</si>
  <si>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</si>
  <si>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2 19 45406 02 0000 150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</si>
  <si>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</si>
  <si>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</si>
  <si>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</si>
  <si>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</si>
  <si>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2 02 25533 02 0000 150</t>
  </si>
  <si>
    <t>2 03 02080 02 0000 150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</si>
  <si>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</si>
  <si>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БЕЗВОЗМЕЗДНЫЕ ПОСТУПЛЕНИЯ ОТ НЕГОСУДАРСТВЕННЫХ ОРГАНИЗАЦИЙ</t>
  </si>
  <si>
    <t>ПРОЧИЕ БЕЗВОЗМЕЗДНЫЕ ПОСТУПЛЕНИЯ</t>
  </si>
  <si>
    <t>2 04 02099 02 0000 150</t>
  </si>
  <si>
    <t>Прочие безвозмездные поступления от негосударственных организаций в бюджеты субъектов Российской Федерации</t>
  </si>
  <si>
    <t>2 07 02030 02 0000 150</t>
  </si>
  <si>
    <t>Прочие безвозмездные поступления в бюджеты субъектов Российской Федерации</t>
  </si>
  <si>
    <t>2 19 25508 02 0000 150</t>
  </si>
  <si>
    <t>2 19 25505 02 0000 150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</si>
  <si>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</si>
  <si>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</si>
  <si>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2 19 25750 02 0000 150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</si>
  <si>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</si>
  <si>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2 19 45050 02 0000 150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</si>
  <si>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</si>
  <si>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</si>
  <si>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Единая субвенция бюджетам субъектов Российской Федерации и бюджету города Байконура</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</si>
  <si>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</si>
  <si>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</si>
  <si>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2 02 25527 02 0000 150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</si>
  <si>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</si>
  <si>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</si>
  <si>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</si>
  <si>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</si>
  <si>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</si>
  <si>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Субсидии бюджетам субъектов Российской Федерации на поддержку приоритетных направлений малого агробизнеса</t>
  </si>
  <si>
    <t>2 02 25116 02 0000 150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</si>
  <si>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</si>
  <si>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2 02 25143 02 0000 150</t>
  </si>
  <si>
    <t>2 02 25146 02 0000 150</t>
  </si>
  <si>
    <t>2 02 25147 02 0000 150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</si>
  <si>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</si>
  <si>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</si>
  <si>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</si>
  <si>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2 02 25203 02 0000 150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</si>
  <si>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</si>
  <si>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2 02 25349 02 0000 150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</si>
  <si>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</si>
  <si>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2 02 25443 02 0000 150</t>
  </si>
  <si>
    <t>Субсидии бюджетам субъектов Российской Федерации на обновление общественного транспорта</t>
  </si>
  <si>
    <t>2 02 25494 02 0000 150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</si>
  <si>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</si>
  <si>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2 02 25545 02 0000 150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</si>
  <si>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</si>
  <si>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</si>
  <si>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2 02 35063 02 0000 150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</si>
  <si>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</si>
  <si>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2 02 35430 02 0000 150</t>
  </si>
  <si>
    <t>2 02 35432 02 0000 150</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</si>
  <si>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</si>
  <si>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</si>
  <si>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2 03 02040 02 0000 150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</si>
  <si>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</si>
  <si>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2 18 02010 02 0000 150</t>
  </si>
  <si>
    <t>Доходы бюджетов субъектов Российской Федерации от возврата бюджетными учреждениями остатков субсидий прошлых лет</t>
  </si>
  <si>
    <t>Доходы бюджетов субъектов Российской Федерации от возврата автономными учреждениями остатков субсидий прошлых лет</t>
  </si>
  <si>
    <t>2 18 02030 02 0000 150</t>
  </si>
  <si>
    <t>2 18 25154 02 0000 150</t>
  </si>
  <si>
    <t>2 18 25179 02 0000 150</t>
  </si>
  <si>
    <t>2 18 25232 02 0000 150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</si>
  <si>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</si>
  <si>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</si>
  <si>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</si>
  <si>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</si>
  <si>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2 18 25424 02 0000 150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</si>
  <si>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</si>
  <si>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</si>
  <si>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 xml:space="preserve">2 18 25576 02 0000 150 </t>
  </si>
  <si>
    <t>2 18 33146 02 0000 150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</si>
  <si>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</si>
  <si>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2 18 45050 02 0000 150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</si>
  <si>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</si>
  <si>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2 19 25154 02 0000 150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</si>
  <si>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</si>
  <si>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2 19 25232 02 0000 150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</si>
  <si>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</si>
  <si>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2 19 25358 02 0000 150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</si>
  <si>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</si>
  <si>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2 19 25424 02 0000 150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</si>
  <si>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</si>
  <si>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</si>
  <si>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 xml:space="preserve">2 19 25576 02 0000 150 </t>
  </si>
  <si>
    <t>Возврат остатков субсидий на обеспечение комплексного развития сельских территорий из бюджетов субъектов Российской Федерации</t>
  </si>
  <si>
    <t>2 19 25753 02 0000 150</t>
  </si>
  <si>
    <t>Возврат остатков субсидий на софинансирование закупки и монтажа оборудования для создания "умных" спортивных площадок из бюджетов субъектов Российской Федерации</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</si>
  <si>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</si>
  <si>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Субсидии бюджетам субъектов Российской Федерации на поддержку приоритетных направлений агропромышленного комплекса</t>
  </si>
  <si>
    <t>Субсидии бюджетам субъектов Российской Федерации на модернизацию региональных и (или) муниципальных учреждений культуры</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</si>
  <si>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</si>
  <si>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</si>
  <si>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2 02 25570 02 0000 150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</si>
  <si>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</si>
  <si>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</si>
  <si>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1 05 07000 01 0000 110</t>
  </si>
  <si>
    <t>Налог, взимаемый в связи с применением специального налогового режима "Автоматизированная упрощенная система налогообложения"</t>
  </si>
  <si>
    <t>1 09 06000 02 0000 110</t>
  </si>
  <si>
    <t>Прочие налоги и сборы (по отмененным налогам и сборам субъектов Российской Федерации)</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</si>
  <si>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</si>
  <si>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2 02 15549 02 0000 150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</si>
  <si>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</si>
  <si>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</si>
  <si>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</si>
  <si>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</si>
  <si>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</si>
  <si>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Прочие межбюджетные трансферты, передаваемые бюджетам субъектов Российской Федерации</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</si>
  <si>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</si>
  <si>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2 08 02000 02 000 150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</si>
  <si>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</si>
  <si>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Возврат остатков субсидий на стимулирование увеличения производства картофеля и овощей из бюджетов субъектов Российской Федерации</t>
  </si>
  <si>
    <t>2 19 25014 02 0000 150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</si>
  <si>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</si>
  <si>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2 19 25082 02 0000 150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</si>
  <si>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</si>
  <si>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2 19 25086 02 0000 150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</si>
  <si>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</si>
  <si>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2 19 25243 02 0000 150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</si>
  <si>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</si>
  <si>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субъектов Российской Федерации</t>
  </si>
  <si>
    <t>2 19 25447 02 0000 150</t>
  </si>
  <si>
    <t>2 19 25502 02 0000 150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</si>
  <si>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</si>
  <si>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Возврат остатков субсидий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 из бюджетов субъектов Российской Федерации</t>
  </si>
  <si>
    <t>2 19 25776 02 0000 150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</si>
  <si>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</si>
  <si>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2 02 25016 02 0000 150</t>
  </si>
  <si>
    <t>2 02 49999 02 0000 150</t>
  </si>
  <si>
    <t>2 04 00000 00 0000 000</t>
  </si>
  <si>
    <t>2 07 00000 00 0000 000</t>
  </si>
  <si>
    <t>2 08 00000 00 000 000</t>
  </si>
  <si>
    <t xml:space="preserve">2 18 00000 00 0000 000 </t>
  </si>
  <si>
    <t>2 18 02020 02 0000 150</t>
  </si>
  <si>
    <t>2 02 35134 02 0000 150</t>
  </si>
  <si>
    <t>Отчет об исполнении доходов  бюджета  Забайкальского края по основным источникам                           за полугодие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</si>
</sst>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 _₽_-;\-* #,##0.0\ _₽_-;_-* &quot;-&quot;?\ _₽_-;_-@_-"/>
    <numFmt numFmtId="165" formatCode="#,##0.0_ ;\-#,##0.0\ "/>
    <numFmt numFmtId="166" formatCode="_-* #,##0.0_р_._-;\-* #,##0.0_р_._-;_-* &quot;-&quot;?_р_._-;_-@_-"/>
    <numFmt numFmtId="167" formatCode="#,##0.0\ _₽;\-#,##0.0\ _₽"/>
  </numFmts>
  <fonts count="10" x14ac:knownFonts="1">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right" vertical="center" wrapText="1"/>
    </xf>
    <xf numFmtId="0" fontId="5" fillId="0"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0" fontId="0" fillId="0" borderId="0" xfId="0" applyBorder="1" applyAlignment="1">
      <alignment horizontal="justify" vertical="top" wrapText="1"/>
    </xf>
    <xf numFmtId="0" fontId="1"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left" vertical="top" wrapText="1"/>
    </xf>
    <xf numFmtId="167" fontId="1" fillId="0" borderId="1" xfId="0" applyNumberFormat="1" applyFont="1" applyFill="1" applyBorder="1" applyAlignment="1">
      <alignment horizontal="right" vertical="center" wrapText="1"/>
    </xf>
    <xf numFmtId="164" fontId="1" fillId="0" borderId="1" xfId="0" applyNumberFormat="1" applyFont="1" applyFill="1" applyBorder="1" applyAlignment="1">
      <alignment horizontal="right" vertical="center" wrapText="1"/>
    </xf>
    <xf numFmtId="164" fontId="9"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0" fontId="5" fillId="0" borderId="0" xfId="0" applyFont="1" applyBorder="1" applyAlignment="1">
      <alignment horizontal="left" vertical="center" wrapText="1"/>
    </xf>
    <xf numFmtId="166" fontId="5" fillId="0" borderId="0" xfId="0" applyNumberFormat="1" applyFont="1" applyFill="1" applyBorder="1" applyAlignment="1">
      <alignment horizontal="center" vertical="center" wrapText="1"/>
    </xf>
    <xf numFmtId="0" fontId="4" fillId="0" borderId="0" xfId="0" applyFont="1" applyFill="1" applyBorder="1"/>
    <xf numFmtId="166" fontId="1" fillId="0" borderId="0" xfId="0" applyNumberFormat="1" applyFont="1" applyFill="1" applyBorder="1" applyAlignment="1">
      <alignment horizontal="center" vertical="center" wrapText="1"/>
    </xf>
    <xf numFmtId="0" fontId="4" fillId="0" borderId="0" xfId="0" applyFont="1" applyFill="1" applyAlignment="1">
      <alignment vertical="center"/>
    </xf>
    <xf numFmtId="0" fontId="1" fillId="0" borderId="1" xfId="0" applyFont="1" applyFill="1" applyBorder="1" applyAlignment="1">
      <alignment vertical="top" wrapText="1"/>
    </xf>
    <xf numFmtId="0" fontId="0" fillId="0" borderId="0" xfId="0" applyFill="1" applyBorder="1" applyAlignment="1">
      <alignment horizontal="justify"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G270"/>
  <sheetViews>
    <sheetView tabSelected="1" view="pageBreakPreview" topLeftCell="A220" zoomScaleNormal="100" zoomScaleSheetLayoutView="100" workbookViewId="0">
      <selection activeCell="I237" sqref="I237"/>
    </sheetView>
  </sheetViews>
  <sheetFormatPr defaultRowHeight="12.75" x14ac:dyDescent="0.2"/>
  <cols>
    <col min="1" max="1" width="25.140625" style="1" customWidth="1"/>
    <col min="2" max="2" width="54.5703125" style="1" customWidth="1"/>
    <col min="3" max="3" width="16.5703125" style="1" customWidth="1"/>
    <col min="4" max="4" width="16.5703125" style="10" customWidth="1"/>
    <col min="5" max="5" width="11.28515625" style="1" bestFit="1" customWidth="1"/>
    <col min="6" max="6" width="13.28515625" style="1" customWidth="1"/>
    <col min="7" max="16384" width="9.140625" style="1"/>
  </cols>
  <sheetData>
    <row r="1" spans="1:4" ht="77.25" customHeight="1" x14ac:dyDescent="0.2">
      <c r="A1" s="6"/>
      <c r="B1" s="5"/>
      <c r="C1" s="47" t="s">
        <v>233</v>
      </c>
      <c r="D1" s="47"/>
    </row>
    <row r="2" spans="1:4" ht="40.5" customHeight="1" x14ac:dyDescent="0.2">
      <c r="A2" s="48" t="s">
        <v>500</v>
      </c>
      <c r="B2" s="49"/>
      <c r="C2" s="49"/>
      <c r="D2" s="49"/>
    </row>
    <row r="3" spans="1:4" ht="15.75" x14ac:dyDescent="0.25">
      <c r="A3" s="7"/>
      <c r="B3" s="5"/>
      <c r="C3" s="5"/>
      <c r="D3" s="9" t="s">
        <v>0</v>
      </c>
    </row>
    <row r="4" spans="1:4" ht="46.5" customHeight="1" x14ac:dyDescent="0.2">
      <c r="A4" s="3" t="s">
        <v>1</v>
      </c>
      <c r="B4" s="3" t="s">
        <v>2</v>
      </c>
      <c r="C4" s="12" t="s">
        <v>66</v>
      </c>
      <c r="D4" s="13" t="s">
        <v>127</v>
      </c>
    </row>
    <row r="5" spans="1:4" ht="17.25" customHeight="1" x14ac:dyDescent="0.2">
      <c r="A5" s="4">
        <v>1</v>
      </c>
      <c r="B5" s="4">
        <v>2</v>
      </c>
      <c r="C5" s="14">
        <v>3</v>
      </c>
      <c r="D5" s="14">
        <v>4</v>
      </c>
    </row>
    <row r="6" spans="1:4" ht="31.5" x14ac:dyDescent="0.2">
      <c r="A6" s="11" t="s">
        <v>3</v>
      </c>
      <c r="B6" s="27" t="s">
        <v>67</v>
      </c>
      <c r="C6" s="39">
        <f>C7+C11+C14+C19+C23+C27+C32+C35+C45+C50+C54+C58+C61+C70</f>
        <v>107175074.3</v>
      </c>
      <c r="D6" s="39">
        <f>D7+D11+D14+D19+D23+D27+D32+D35+D45+D50+D54+D58+D61+D70</f>
        <v>57792155.799999997</v>
      </c>
    </row>
    <row r="7" spans="1:4" s="8" customFormat="1" ht="15.75" x14ac:dyDescent="0.2">
      <c r="A7" s="2" t="s">
        <v>4</v>
      </c>
      <c r="B7" s="21" t="s">
        <v>5</v>
      </c>
      <c r="C7" s="18">
        <f>C9+C10</f>
        <v>68272711.799999997</v>
      </c>
      <c r="D7" s="18">
        <f>D9+D10</f>
        <v>37676460.099999994</v>
      </c>
    </row>
    <row r="8" spans="1:4" s="8" customFormat="1" ht="15.75" x14ac:dyDescent="0.2">
      <c r="A8" s="2"/>
      <c r="B8" s="21" t="s">
        <v>6</v>
      </c>
      <c r="C8" s="37"/>
      <c r="D8" s="37"/>
    </row>
    <row r="9" spans="1:4" s="8" customFormat="1" ht="15.75" x14ac:dyDescent="0.2">
      <c r="A9" s="2" t="s">
        <v>7</v>
      </c>
      <c r="B9" s="21" t="s">
        <v>8</v>
      </c>
      <c r="C9" s="18">
        <v>32098812</v>
      </c>
      <c r="D9" s="18">
        <v>21954168.899999999</v>
      </c>
    </row>
    <row r="10" spans="1:4" s="8" customFormat="1" ht="15.75" x14ac:dyDescent="0.2">
      <c r="A10" s="2" t="s">
        <v>9</v>
      </c>
      <c r="B10" s="21" t="s">
        <v>10</v>
      </c>
      <c r="C10" s="18">
        <v>36173899.799999997</v>
      </c>
      <c r="D10" s="18">
        <v>15722291.199999999</v>
      </c>
    </row>
    <row r="11" spans="1:4" s="8" customFormat="1" ht="47.25" x14ac:dyDescent="0.2">
      <c r="A11" s="2" t="s">
        <v>11</v>
      </c>
      <c r="B11" s="21" t="s">
        <v>12</v>
      </c>
      <c r="C11" s="18">
        <f>C13</f>
        <v>12894297.199999999</v>
      </c>
      <c r="D11" s="18">
        <f>D13</f>
        <v>5579363.0999999996</v>
      </c>
    </row>
    <row r="12" spans="1:4" s="8" customFormat="1" ht="15.75" x14ac:dyDescent="0.2">
      <c r="A12" s="2"/>
      <c r="B12" s="21" t="s">
        <v>6</v>
      </c>
      <c r="C12" s="18"/>
      <c r="D12" s="18"/>
    </row>
    <row r="13" spans="1:4" s="8" customFormat="1" ht="34.5" customHeight="1" x14ac:dyDescent="0.2">
      <c r="A13" s="2" t="s">
        <v>13</v>
      </c>
      <c r="B13" s="21" t="s">
        <v>14</v>
      </c>
      <c r="C13" s="18">
        <v>12894297.199999999</v>
      </c>
      <c r="D13" s="18">
        <v>5579363.0999999996</v>
      </c>
    </row>
    <row r="14" spans="1:4" s="8" customFormat="1" ht="15.75" x14ac:dyDescent="0.2">
      <c r="A14" s="2" t="s">
        <v>15</v>
      </c>
      <c r="B14" s="21" t="s">
        <v>16</v>
      </c>
      <c r="C14" s="18">
        <f>C16+C17+C18</f>
        <v>5753307.5999999996</v>
      </c>
      <c r="D14" s="18">
        <f>D16+D17+D18</f>
        <v>2954179.1999999997</v>
      </c>
    </row>
    <row r="15" spans="1:4" s="8" customFormat="1" ht="15.75" x14ac:dyDescent="0.2">
      <c r="A15" s="2"/>
      <c r="B15" s="21" t="s">
        <v>6</v>
      </c>
      <c r="C15" s="18"/>
      <c r="D15" s="18"/>
    </row>
    <row r="16" spans="1:4" s="8" customFormat="1" ht="31.5" x14ac:dyDescent="0.2">
      <c r="A16" s="2" t="s">
        <v>17</v>
      </c>
      <c r="B16" s="21" t="s">
        <v>63</v>
      </c>
      <c r="C16" s="18">
        <v>4658977.5999999996</v>
      </c>
      <c r="D16" s="18">
        <v>2414412.9</v>
      </c>
    </row>
    <row r="17" spans="1:4" s="8" customFormat="1" ht="15.75" x14ac:dyDescent="0.2">
      <c r="A17" s="2" t="s">
        <v>129</v>
      </c>
      <c r="B17" s="21" t="s">
        <v>130</v>
      </c>
      <c r="C17" s="18">
        <v>276366</v>
      </c>
      <c r="D17" s="18">
        <v>140325</v>
      </c>
    </row>
    <row r="18" spans="1:4" s="8" customFormat="1" ht="63" x14ac:dyDescent="0.2">
      <c r="A18" s="2" t="s">
        <v>461</v>
      </c>
      <c r="B18" s="21" t="s">
        <v>462</v>
      </c>
      <c r="C18" s="18">
        <v>817964</v>
      </c>
      <c r="D18" s="18">
        <v>399441.3</v>
      </c>
    </row>
    <row r="19" spans="1:4" s="8" customFormat="1" ht="15.75" x14ac:dyDescent="0.2">
      <c r="A19" s="2" t="s">
        <v>18</v>
      </c>
      <c r="B19" s="21" t="s">
        <v>19</v>
      </c>
      <c r="C19" s="18">
        <f>C21+C22</f>
        <v>7989386.5</v>
      </c>
      <c r="D19" s="18">
        <f>D21+D22</f>
        <v>4090868.6</v>
      </c>
    </row>
    <row r="20" spans="1:4" s="8" customFormat="1" ht="15.75" x14ac:dyDescent="0.2">
      <c r="A20" s="2"/>
      <c r="B20" s="21" t="s">
        <v>6</v>
      </c>
      <c r="C20" s="18"/>
      <c r="D20" s="18"/>
    </row>
    <row r="21" spans="1:4" s="8" customFormat="1" ht="15.75" x14ac:dyDescent="0.2">
      <c r="A21" s="2" t="s">
        <v>20</v>
      </c>
      <c r="B21" s="21" t="s">
        <v>21</v>
      </c>
      <c r="C21" s="18">
        <v>7086799.5</v>
      </c>
      <c r="D21" s="18">
        <v>3886115.2</v>
      </c>
    </row>
    <row r="22" spans="1:4" s="8" customFormat="1" ht="15.75" x14ac:dyDescent="0.2">
      <c r="A22" s="2" t="s">
        <v>22</v>
      </c>
      <c r="B22" s="21" t="s">
        <v>23</v>
      </c>
      <c r="C22" s="18">
        <v>902587</v>
      </c>
      <c r="D22" s="18">
        <v>204753.4</v>
      </c>
    </row>
    <row r="23" spans="1:4" s="8" customFormat="1" ht="31.5" x14ac:dyDescent="0.2">
      <c r="A23" s="2" t="s">
        <v>24</v>
      </c>
      <c r="B23" s="21" t="s">
        <v>25</v>
      </c>
      <c r="C23" s="18">
        <f>C25+C26</f>
        <v>9197385.5</v>
      </c>
      <c r="D23" s="18">
        <f>D25+D26</f>
        <v>3818351.5</v>
      </c>
    </row>
    <row r="24" spans="1:4" s="8" customFormat="1" ht="15.75" x14ac:dyDescent="0.2">
      <c r="A24" s="2"/>
      <c r="B24" s="21" t="s">
        <v>6</v>
      </c>
      <c r="C24" s="18"/>
      <c r="D24" s="18"/>
    </row>
    <row r="25" spans="1:4" s="8" customFormat="1" ht="15.75" x14ac:dyDescent="0.2">
      <c r="A25" s="2" t="s">
        <v>26</v>
      </c>
      <c r="B25" s="21" t="s">
        <v>27</v>
      </c>
      <c r="C25" s="18">
        <v>9181979.5</v>
      </c>
      <c r="D25" s="18">
        <v>3817797</v>
      </c>
    </row>
    <row r="26" spans="1:4" s="8" customFormat="1" ht="47.25" x14ac:dyDescent="0.2">
      <c r="A26" s="2" t="s">
        <v>28</v>
      </c>
      <c r="B26" s="21" t="s">
        <v>29</v>
      </c>
      <c r="C26" s="18">
        <v>15406</v>
      </c>
      <c r="D26" s="18">
        <v>554.5</v>
      </c>
    </row>
    <row r="27" spans="1:4" s="8" customFormat="1" ht="15.75" x14ac:dyDescent="0.2">
      <c r="A27" s="2" t="s">
        <v>30</v>
      </c>
      <c r="B27" s="21" t="s">
        <v>64</v>
      </c>
      <c r="C27" s="18">
        <f>C30+C31+C29</f>
        <v>95020.1</v>
      </c>
      <c r="D27" s="18">
        <f>D30+D31+D29</f>
        <v>87425.5</v>
      </c>
    </row>
    <row r="28" spans="1:4" s="8" customFormat="1" ht="15.75" x14ac:dyDescent="0.2">
      <c r="A28" s="2"/>
      <c r="B28" s="21" t="s">
        <v>6</v>
      </c>
      <c r="C28" s="18"/>
      <c r="D28" s="18"/>
    </row>
    <row r="29" spans="1:4" s="8" customFormat="1" ht="96.75" customHeight="1" x14ac:dyDescent="0.2">
      <c r="A29" s="2" t="s">
        <v>238</v>
      </c>
      <c r="B29" s="21" t="s">
        <v>239</v>
      </c>
      <c r="C29" s="18">
        <v>0</v>
      </c>
      <c r="D29" s="18">
        <v>25.1</v>
      </c>
    </row>
    <row r="30" spans="1:4" s="8" customFormat="1" ht="83.25" customHeight="1" x14ac:dyDescent="0.2">
      <c r="A30" s="2" t="s">
        <v>86</v>
      </c>
      <c r="B30" s="21" t="s">
        <v>87</v>
      </c>
      <c r="C30" s="18">
        <v>13145</v>
      </c>
      <c r="D30" s="18">
        <v>15253</v>
      </c>
    </row>
    <row r="31" spans="1:4" s="8" customFormat="1" ht="47.25" x14ac:dyDescent="0.2">
      <c r="A31" s="2" t="s">
        <v>31</v>
      </c>
      <c r="B31" s="21" t="s">
        <v>32</v>
      </c>
      <c r="C31" s="18">
        <v>81875.100000000006</v>
      </c>
      <c r="D31" s="18">
        <v>72147.399999999994</v>
      </c>
    </row>
    <row r="32" spans="1:4" s="8" customFormat="1" ht="47.25" x14ac:dyDescent="0.2">
      <c r="A32" s="2" t="s">
        <v>33</v>
      </c>
      <c r="B32" s="21" t="s">
        <v>34</v>
      </c>
      <c r="C32" s="18">
        <f>C34</f>
        <v>0</v>
      </c>
      <c r="D32" s="38">
        <f>D34</f>
        <v>112</v>
      </c>
    </row>
    <row r="33" spans="1:7" s="8" customFormat="1" ht="15.75" x14ac:dyDescent="0.2">
      <c r="A33" s="2"/>
      <c r="B33" s="21" t="s">
        <v>6</v>
      </c>
      <c r="C33" s="18"/>
      <c r="D33" s="18"/>
    </row>
    <row r="34" spans="1:7" s="8" customFormat="1" ht="31.5" x14ac:dyDescent="0.2">
      <c r="A34" s="2" t="s">
        <v>463</v>
      </c>
      <c r="B34" s="21" t="s">
        <v>464</v>
      </c>
      <c r="C34" s="18">
        <v>0</v>
      </c>
      <c r="D34" s="38">
        <v>112</v>
      </c>
    </row>
    <row r="35" spans="1:7" s="8" customFormat="1" ht="47.25" x14ac:dyDescent="0.2">
      <c r="A35" s="2" t="s">
        <v>35</v>
      </c>
      <c r="B35" s="21" t="s">
        <v>68</v>
      </c>
      <c r="C35" s="18">
        <f>C37+C39+C40+C43+C44+C38+C41</f>
        <v>1332070.1000000001</v>
      </c>
      <c r="D35" s="18">
        <f>D37+D39+D40+D43+D44+D38+D41+D42</f>
        <v>2406951</v>
      </c>
    </row>
    <row r="36" spans="1:7" s="8" customFormat="1" ht="15.75" x14ac:dyDescent="0.2">
      <c r="A36" s="2"/>
      <c r="B36" s="21" t="s">
        <v>6</v>
      </c>
      <c r="C36" s="18"/>
      <c r="D36" s="18"/>
    </row>
    <row r="37" spans="1:7" s="8" customFormat="1" ht="94.5" x14ac:dyDescent="0.2">
      <c r="A37" s="2" t="s">
        <v>36</v>
      </c>
      <c r="B37" s="21" t="s">
        <v>69</v>
      </c>
      <c r="C37" s="18">
        <v>16103.3</v>
      </c>
      <c r="D37" s="18">
        <v>21530.7</v>
      </c>
      <c r="G37" s="44"/>
    </row>
    <row r="38" spans="1:7" s="8" customFormat="1" ht="15.75" x14ac:dyDescent="0.2">
      <c r="A38" s="2" t="s">
        <v>141</v>
      </c>
      <c r="B38" s="21" t="s">
        <v>142</v>
      </c>
      <c r="C38" s="18">
        <v>1300000</v>
      </c>
      <c r="D38" s="18">
        <v>2369438.5</v>
      </c>
      <c r="G38" s="44"/>
    </row>
    <row r="39" spans="1:7" s="8" customFormat="1" ht="31.5" x14ac:dyDescent="0.2">
      <c r="A39" s="2" t="s">
        <v>37</v>
      </c>
      <c r="B39" s="21" t="s">
        <v>38</v>
      </c>
      <c r="C39" s="18">
        <v>530.5</v>
      </c>
      <c r="D39" s="18">
        <v>44.5</v>
      </c>
    </row>
    <row r="40" spans="1:7" s="8" customFormat="1" ht="110.25" x14ac:dyDescent="0.2">
      <c r="A40" s="2" t="s">
        <v>39</v>
      </c>
      <c r="B40" s="21" t="s">
        <v>70</v>
      </c>
      <c r="C40" s="18">
        <v>12510.7</v>
      </c>
      <c r="D40" s="18">
        <v>11919.8</v>
      </c>
    </row>
    <row r="41" spans="1:7" s="8" customFormat="1" ht="47.25" x14ac:dyDescent="0.2">
      <c r="A41" s="2" t="s">
        <v>131</v>
      </c>
      <c r="B41" s="21" t="s">
        <v>140</v>
      </c>
      <c r="C41" s="18">
        <v>8.6</v>
      </c>
      <c r="D41" s="18">
        <v>6.3</v>
      </c>
    </row>
    <row r="42" spans="1:7" s="8" customFormat="1" ht="78.75" x14ac:dyDescent="0.2">
      <c r="A42" s="2" t="s">
        <v>296</v>
      </c>
      <c r="B42" s="21" t="s">
        <v>297</v>
      </c>
      <c r="C42" s="18">
        <v>0</v>
      </c>
      <c r="D42" s="18">
        <v>5</v>
      </c>
    </row>
    <row r="43" spans="1:7" s="8" customFormat="1" ht="31.5" x14ac:dyDescent="0.2">
      <c r="A43" s="2" t="s">
        <v>40</v>
      </c>
      <c r="B43" s="21" t="s">
        <v>41</v>
      </c>
      <c r="C43" s="18">
        <v>962.5</v>
      </c>
      <c r="D43" s="18">
        <v>2458.4</v>
      </c>
    </row>
    <row r="44" spans="1:7" s="8" customFormat="1" ht="94.5" x14ac:dyDescent="0.2">
      <c r="A44" s="2" t="s">
        <v>60</v>
      </c>
      <c r="B44" s="21" t="s">
        <v>71</v>
      </c>
      <c r="C44" s="18">
        <v>1954.5</v>
      </c>
      <c r="D44" s="18">
        <v>1547.8</v>
      </c>
    </row>
    <row r="45" spans="1:7" s="8" customFormat="1" ht="31.5" x14ac:dyDescent="0.2">
      <c r="A45" s="2" t="s">
        <v>42</v>
      </c>
      <c r="B45" s="21" t="s">
        <v>43</v>
      </c>
      <c r="C45" s="18">
        <f>C47+C48+C49</f>
        <v>362897.7</v>
      </c>
      <c r="D45" s="18">
        <f>D47+D48+D49</f>
        <v>655783.30000000005</v>
      </c>
    </row>
    <row r="46" spans="1:7" s="8" customFormat="1" ht="15.75" x14ac:dyDescent="0.2">
      <c r="A46" s="2"/>
      <c r="B46" s="21" t="s">
        <v>6</v>
      </c>
      <c r="C46" s="18"/>
      <c r="D46" s="18"/>
    </row>
    <row r="47" spans="1:7" s="8" customFormat="1" ht="31.5" x14ac:dyDescent="0.2">
      <c r="A47" s="2" t="s">
        <v>44</v>
      </c>
      <c r="B47" s="21" t="s">
        <v>45</v>
      </c>
      <c r="C47" s="18">
        <v>190685.6</v>
      </c>
      <c r="D47" s="18">
        <v>544675.6</v>
      </c>
    </row>
    <row r="48" spans="1:7" s="8" customFormat="1" ht="15.75" x14ac:dyDescent="0.2">
      <c r="A48" s="2" t="s">
        <v>74</v>
      </c>
      <c r="B48" s="21" t="s">
        <v>46</v>
      </c>
      <c r="C48" s="18">
        <v>37054</v>
      </c>
      <c r="D48" s="18">
        <v>11432.4</v>
      </c>
    </row>
    <row r="49" spans="1:4" s="8" customFormat="1" ht="15.75" x14ac:dyDescent="0.2">
      <c r="A49" s="2" t="s">
        <v>47</v>
      </c>
      <c r="B49" s="21" t="s">
        <v>65</v>
      </c>
      <c r="C49" s="18">
        <v>135158.1</v>
      </c>
      <c r="D49" s="18">
        <v>99675.3</v>
      </c>
    </row>
    <row r="50" spans="1:4" s="8" customFormat="1" ht="31.5" x14ac:dyDescent="0.2">
      <c r="A50" s="2" t="s">
        <v>48</v>
      </c>
      <c r="B50" s="21" t="s">
        <v>267</v>
      </c>
      <c r="C50" s="18">
        <f>C52+C53</f>
        <v>191225.9</v>
      </c>
      <c r="D50" s="18">
        <f>D52+D53</f>
        <v>100107.8</v>
      </c>
    </row>
    <row r="51" spans="1:4" s="8" customFormat="1" ht="15.75" x14ac:dyDescent="0.2">
      <c r="A51" s="2"/>
      <c r="B51" s="21" t="s">
        <v>6</v>
      </c>
      <c r="C51" s="18"/>
      <c r="D51" s="18"/>
    </row>
    <row r="52" spans="1:4" s="8" customFormat="1" ht="15.75" x14ac:dyDescent="0.2">
      <c r="A52" s="2" t="s">
        <v>72</v>
      </c>
      <c r="B52" s="45" t="s">
        <v>73</v>
      </c>
      <c r="C52" s="18">
        <v>48572.6</v>
      </c>
      <c r="D52" s="18">
        <v>2896.5</v>
      </c>
    </row>
    <row r="53" spans="1:4" s="8" customFormat="1" ht="15.75" x14ac:dyDescent="0.2">
      <c r="A53" s="2" t="s">
        <v>75</v>
      </c>
      <c r="B53" s="21" t="s">
        <v>101</v>
      </c>
      <c r="C53" s="18">
        <v>142653.29999999999</v>
      </c>
      <c r="D53" s="18">
        <v>97211.3</v>
      </c>
    </row>
    <row r="54" spans="1:4" s="8" customFormat="1" ht="31.5" x14ac:dyDescent="0.2">
      <c r="A54" s="2" t="s">
        <v>49</v>
      </c>
      <c r="B54" s="21" t="s">
        <v>50</v>
      </c>
      <c r="C54" s="18">
        <f>C56+C57</f>
        <v>2206.9</v>
      </c>
      <c r="D54" s="18">
        <f>D56+D57</f>
        <v>974.1</v>
      </c>
    </row>
    <row r="55" spans="1:4" s="8" customFormat="1" ht="15.75" x14ac:dyDescent="0.2">
      <c r="A55" s="2"/>
      <c r="B55" s="21" t="s">
        <v>6</v>
      </c>
      <c r="C55" s="18"/>
      <c r="D55" s="18"/>
    </row>
    <row r="56" spans="1:4" s="8" customFormat="1" ht="94.5" x14ac:dyDescent="0.2">
      <c r="A56" s="2" t="s">
        <v>77</v>
      </c>
      <c r="B56" s="21" t="s">
        <v>78</v>
      </c>
      <c r="C56" s="18">
        <v>291.39999999999998</v>
      </c>
      <c r="D56" s="18">
        <v>20.6</v>
      </c>
    </row>
    <row r="57" spans="1:4" s="8" customFormat="1" ht="35.25" customHeight="1" x14ac:dyDescent="0.2">
      <c r="A57" s="2" t="s">
        <v>89</v>
      </c>
      <c r="B57" s="21" t="s">
        <v>88</v>
      </c>
      <c r="C57" s="18">
        <v>1915.5</v>
      </c>
      <c r="D57" s="18">
        <v>953.5</v>
      </c>
    </row>
    <row r="58" spans="1:4" s="8" customFormat="1" ht="15.75" x14ac:dyDescent="0.2">
      <c r="A58" s="2" t="s">
        <v>51</v>
      </c>
      <c r="B58" s="21" t="s">
        <v>52</v>
      </c>
      <c r="C58" s="18">
        <f>C60</f>
        <v>6552.8</v>
      </c>
      <c r="D58" s="18">
        <f>D60</f>
        <v>2881.2</v>
      </c>
    </row>
    <row r="59" spans="1:4" s="8" customFormat="1" ht="15.75" x14ac:dyDescent="0.2">
      <c r="A59" s="2"/>
      <c r="B59" s="21" t="s">
        <v>6</v>
      </c>
      <c r="C59" s="18"/>
      <c r="D59" s="18"/>
    </row>
    <row r="60" spans="1:4" s="8" customFormat="1" ht="47.25" x14ac:dyDescent="0.2">
      <c r="A60" s="2" t="s">
        <v>53</v>
      </c>
      <c r="B60" s="21" t="s">
        <v>76</v>
      </c>
      <c r="C60" s="18">
        <v>6552.8</v>
      </c>
      <c r="D60" s="18">
        <v>2881.2</v>
      </c>
    </row>
    <row r="61" spans="1:4" s="8" customFormat="1" ht="15.75" x14ac:dyDescent="0.2">
      <c r="A61" s="2" t="s">
        <v>54</v>
      </c>
      <c r="B61" s="21" t="s">
        <v>55</v>
      </c>
      <c r="C61" s="18">
        <f>C63+C66+C67+C68+C65+C64+C69</f>
        <v>1078012.2</v>
      </c>
      <c r="D61" s="18">
        <f>D63+D66+D67+D68+D65+D64+D69</f>
        <v>769787.60000000009</v>
      </c>
    </row>
    <row r="62" spans="1:4" s="8" customFormat="1" ht="15.75" x14ac:dyDescent="0.2">
      <c r="A62" s="2"/>
      <c r="B62" s="21" t="s">
        <v>6</v>
      </c>
      <c r="C62" s="18"/>
      <c r="D62" s="18"/>
    </row>
    <row r="63" spans="1:4" s="8" customFormat="1" ht="47.25" x14ac:dyDescent="0.2">
      <c r="A63" s="2" t="s">
        <v>112</v>
      </c>
      <c r="B63" s="21" t="s">
        <v>113</v>
      </c>
      <c r="C63" s="18">
        <v>453470.6</v>
      </c>
      <c r="D63" s="18">
        <v>352988.4</v>
      </c>
    </row>
    <row r="64" spans="1:4" s="8" customFormat="1" ht="144" customHeight="1" x14ac:dyDescent="0.2">
      <c r="A64" s="2" t="s">
        <v>126</v>
      </c>
      <c r="B64" s="21" t="s">
        <v>132</v>
      </c>
      <c r="C64" s="18">
        <v>3983.9</v>
      </c>
      <c r="D64" s="18">
        <v>3076.2</v>
      </c>
    </row>
    <row r="65" spans="1:6" s="8" customFormat="1" ht="47.25" x14ac:dyDescent="0.2">
      <c r="A65" s="2" t="s">
        <v>114</v>
      </c>
      <c r="B65" s="21" t="s">
        <v>115</v>
      </c>
      <c r="C65" s="18">
        <v>835</v>
      </c>
      <c r="D65" s="18">
        <v>380.8</v>
      </c>
    </row>
    <row r="66" spans="1:6" s="8" customFormat="1" ht="127.5" customHeight="1" x14ac:dyDescent="0.2">
      <c r="A66" s="2" t="s">
        <v>133</v>
      </c>
      <c r="B66" s="21" t="s">
        <v>116</v>
      </c>
      <c r="C66" s="18">
        <v>17634.8</v>
      </c>
      <c r="D66" s="18">
        <v>2921.5</v>
      </c>
    </row>
    <row r="67" spans="1:6" s="8" customFormat="1" ht="31.5" x14ac:dyDescent="0.2">
      <c r="A67" s="2" t="s">
        <v>117</v>
      </c>
      <c r="B67" s="21" t="s">
        <v>118</v>
      </c>
      <c r="C67" s="18">
        <v>10797.5</v>
      </c>
      <c r="D67" s="18">
        <v>11346.5</v>
      </c>
    </row>
    <row r="68" spans="1:6" s="8" customFormat="1" ht="15.75" x14ac:dyDescent="0.2">
      <c r="A68" s="2" t="s">
        <v>119</v>
      </c>
      <c r="B68" s="21" t="s">
        <v>120</v>
      </c>
      <c r="C68" s="18">
        <v>1826.4</v>
      </c>
      <c r="D68" s="18">
        <v>4361.8</v>
      </c>
    </row>
    <row r="69" spans="1:6" s="8" customFormat="1" ht="141.75" x14ac:dyDescent="0.2">
      <c r="A69" s="2" t="s">
        <v>240</v>
      </c>
      <c r="B69" s="21" t="s">
        <v>241</v>
      </c>
      <c r="C69" s="18">
        <v>589464</v>
      </c>
      <c r="D69" s="18">
        <v>394712.4</v>
      </c>
    </row>
    <row r="70" spans="1:6" s="8" customFormat="1" ht="15.75" x14ac:dyDescent="0.2">
      <c r="A70" s="2" t="s">
        <v>56</v>
      </c>
      <c r="B70" s="21" t="s">
        <v>57</v>
      </c>
      <c r="C70" s="18">
        <f>C71+C72</f>
        <v>0</v>
      </c>
      <c r="D70" s="38">
        <f>D71+D72</f>
        <v>-351089.2</v>
      </c>
    </row>
    <row r="71" spans="1:6" s="8" customFormat="1" ht="15.75" x14ac:dyDescent="0.2">
      <c r="A71" s="2" t="s">
        <v>61</v>
      </c>
      <c r="B71" s="21" t="s">
        <v>62</v>
      </c>
      <c r="C71" s="18">
        <v>0</v>
      </c>
      <c r="D71" s="38">
        <v>-351117.2</v>
      </c>
    </row>
    <row r="72" spans="1:6" s="8" customFormat="1" ht="15.75" x14ac:dyDescent="0.2">
      <c r="A72" s="2" t="s">
        <v>58</v>
      </c>
      <c r="B72" s="21" t="s">
        <v>59</v>
      </c>
      <c r="C72" s="18">
        <v>0</v>
      </c>
      <c r="D72" s="18">
        <v>28</v>
      </c>
    </row>
    <row r="73" spans="1:6" s="8" customFormat="1" ht="31.5" x14ac:dyDescent="0.2">
      <c r="A73" s="11" t="s">
        <v>143</v>
      </c>
      <c r="B73" s="27" t="s">
        <v>144</v>
      </c>
      <c r="C73" s="16">
        <f>C74+C203+C221+C194++C197+C199</f>
        <v>55595830.84170001</v>
      </c>
      <c r="D73" s="16">
        <f>D74+D203+D221+D194+D197+D199+D201</f>
        <v>26850858.474470004</v>
      </c>
      <c r="E73" s="42"/>
      <c r="F73" s="42"/>
    </row>
    <row r="74" spans="1:6" s="8" customFormat="1" ht="47.25" x14ac:dyDescent="0.2">
      <c r="A74" s="2" t="s">
        <v>145</v>
      </c>
      <c r="B74" s="21" t="s">
        <v>79</v>
      </c>
      <c r="C74" s="17">
        <f>C76+C81+C167+C186</f>
        <v>52497733.505920008</v>
      </c>
      <c r="D74" s="17">
        <f>D76+D81+D167+D186</f>
        <v>24328037.837680005</v>
      </c>
      <c r="E74" s="46"/>
      <c r="F74" s="42"/>
    </row>
    <row r="75" spans="1:6" s="8" customFormat="1" ht="15.75" x14ac:dyDescent="0.2">
      <c r="A75" s="2"/>
      <c r="B75" s="21" t="s">
        <v>6</v>
      </c>
      <c r="C75" s="17"/>
      <c r="D75" s="18"/>
      <c r="E75" s="42"/>
      <c r="F75" s="42"/>
    </row>
    <row r="76" spans="1:6" s="8" customFormat="1" ht="31.5" x14ac:dyDescent="0.2">
      <c r="A76" s="2" t="s">
        <v>146</v>
      </c>
      <c r="B76" s="21" t="s">
        <v>312</v>
      </c>
      <c r="C76" s="17">
        <f>SUM(C77:C79)</f>
        <v>15835260.800000001</v>
      </c>
      <c r="D76" s="17">
        <f>SUM(D77:D80)</f>
        <v>8635533.1999999993</v>
      </c>
      <c r="E76" s="31"/>
      <c r="F76" s="42"/>
    </row>
    <row r="77" spans="1:6" s="8" customFormat="1" ht="33" customHeight="1" x14ac:dyDescent="0.2">
      <c r="A77" s="19" t="s">
        <v>147</v>
      </c>
      <c r="B77" s="21" t="s">
        <v>80</v>
      </c>
      <c r="C77" s="17">
        <v>13214865.800000001</v>
      </c>
      <c r="D77" s="17">
        <v>7208108.5999999996</v>
      </c>
      <c r="E77" s="31"/>
      <c r="F77" s="42"/>
    </row>
    <row r="78" spans="1:6" s="8" customFormat="1" ht="63" x14ac:dyDescent="0.2">
      <c r="A78" s="19" t="s">
        <v>148</v>
      </c>
      <c r="B78" s="21" t="s">
        <v>304</v>
      </c>
      <c r="C78" s="17">
        <v>2579003</v>
      </c>
      <c r="D78" s="17">
        <v>1289501.3999999999</v>
      </c>
      <c r="E78" s="31"/>
      <c r="F78" s="42"/>
    </row>
    <row r="79" spans="1:6" s="8" customFormat="1" ht="63" x14ac:dyDescent="0.2">
      <c r="A79" s="19" t="s">
        <v>149</v>
      </c>
      <c r="B79" s="21" t="s">
        <v>81</v>
      </c>
      <c r="C79" s="17">
        <v>41392</v>
      </c>
      <c r="D79" s="17">
        <v>20694</v>
      </c>
      <c r="E79" s="31"/>
      <c r="F79" s="42"/>
    </row>
    <row r="80" spans="1:6" s="8" customFormat="1" ht="63" x14ac:dyDescent="0.2">
      <c r="A80" s="19" t="s">
        <v>466</v>
      </c>
      <c r="B80" s="21" t="s">
        <v>465</v>
      </c>
      <c r="C80" s="17">
        <v>0</v>
      </c>
      <c r="D80" s="17">
        <v>117229.2</v>
      </c>
      <c r="E80" s="31"/>
      <c r="F80" s="42"/>
    </row>
    <row r="81" spans="1:6" s="8" customFormat="1" ht="47.25" x14ac:dyDescent="0.2">
      <c r="A81" s="19" t="s">
        <v>150</v>
      </c>
      <c r="B81" s="21" t="s">
        <v>151</v>
      </c>
      <c r="C81" s="17">
        <f>SUM(C82:C166)</f>
        <v>29184451.700000007</v>
      </c>
      <c r="D81" s="17">
        <f>SUM(D82:D166)</f>
        <v>11396423.725160005</v>
      </c>
      <c r="E81" s="31"/>
      <c r="F81" s="42"/>
    </row>
    <row r="82" spans="1:6" s="8" customFormat="1" ht="31.5" x14ac:dyDescent="0.2">
      <c r="A82" s="19" t="s">
        <v>317</v>
      </c>
      <c r="B82" s="21" t="s">
        <v>318</v>
      </c>
      <c r="C82" s="17">
        <v>983786.7</v>
      </c>
      <c r="D82" s="17">
        <v>724947.9</v>
      </c>
      <c r="E82" s="31"/>
      <c r="F82" s="42"/>
    </row>
    <row r="83" spans="1:6" s="8" customFormat="1" ht="47.25" x14ac:dyDescent="0.2">
      <c r="A83" s="19" t="s">
        <v>242</v>
      </c>
      <c r="B83" s="21" t="s">
        <v>243</v>
      </c>
      <c r="C83" s="17">
        <v>6480.7</v>
      </c>
      <c r="D83" s="17">
        <v>4211.86168</v>
      </c>
      <c r="E83" s="31"/>
      <c r="F83" s="42"/>
    </row>
    <row r="84" spans="1:6" s="8" customFormat="1" ht="47.25" x14ac:dyDescent="0.2">
      <c r="A84" s="19" t="s">
        <v>492</v>
      </c>
      <c r="B84" s="21" t="s">
        <v>393</v>
      </c>
      <c r="C84" s="17">
        <v>311562</v>
      </c>
      <c r="D84" s="17">
        <v>10310.986080000001</v>
      </c>
      <c r="E84" s="31"/>
      <c r="F84" s="42"/>
    </row>
    <row r="85" spans="1:6" s="8" customFormat="1" ht="63" x14ac:dyDescent="0.2">
      <c r="A85" s="19" t="s">
        <v>152</v>
      </c>
      <c r="B85" s="21" t="s">
        <v>102</v>
      </c>
      <c r="C85" s="17">
        <v>27098.2</v>
      </c>
      <c r="D85" s="17">
        <v>27098.2</v>
      </c>
      <c r="E85" s="31"/>
      <c r="F85" s="42"/>
    </row>
    <row r="86" spans="1:6" s="8" customFormat="1" ht="78.75" x14ac:dyDescent="0.2">
      <c r="A86" s="19" t="s">
        <v>320</v>
      </c>
      <c r="B86" s="21" t="s">
        <v>363</v>
      </c>
      <c r="C86" s="17">
        <v>109549.5</v>
      </c>
      <c r="D86" s="17">
        <v>32853.218930000003</v>
      </c>
      <c r="E86" s="32"/>
      <c r="F86" s="42"/>
    </row>
    <row r="87" spans="1:6" s="8" customFormat="1" ht="63" x14ac:dyDescent="0.2">
      <c r="A87" s="19" t="s">
        <v>319</v>
      </c>
      <c r="B87" s="21" t="s">
        <v>321</v>
      </c>
      <c r="C87" s="17">
        <v>245570.4</v>
      </c>
      <c r="D87" s="17">
        <v>125887.19323999999</v>
      </c>
      <c r="E87" s="32"/>
      <c r="F87" s="42"/>
    </row>
    <row r="88" spans="1:6" s="8" customFormat="1" ht="63" x14ac:dyDescent="0.2">
      <c r="A88" s="19" t="s">
        <v>217</v>
      </c>
      <c r="B88" s="21" t="s">
        <v>218</v>
      </c>
      <c r="C88" s="17">
        <v>1426520</v>
      </c>
      <c r="D88" s="17">
        <v>148526.10334</v>
      </c>
      <c r="E88" s="31"/>
      <c r="F88" s="42"/>
    </row>
    <row r="89" spans="1:6" s="8" customFormat="1" ht="63" x14ac:dyDescent="0.2">
      <c r="A89" s="19" t="s">
        <v>153</v>
      </c>
      <c r="B89" s="21" t="s">
        <v>90</v>
      </c>
      <c r="C89" s="17">
        <v>50.5</v>
      </c>
      <c r="D89" s="17">
        <v>0</v>
      </c>
      <c r="E89" s="31"/>
      <c r="F89" s="42"/>
    </row>
    <row r="90" spans="1:6" s="8" customFormat="1" ht="110.25" x14ac:dyDescent="0.2">
      <c r="A90" s="19" t="s">
        <v>154</v>
      </c>
      <c r="B90" s="25" t="s">
        <v>121</v>
      </c>
      <c r="C90" s="17">
        <v>788030.9</v>
      </c>
      <c r="D90" s="17">
        <v>259300.9994</v>
      </c>
      <c r="E90" s="43"/>
      <c r="F90" s="42"/>
    </row>
    <row r="91" spans="1:6" s="8" customFormat="1" ht="63" x14ac:dyDescent="0.2">
      <c r="A91" s="19" t="s">
        <v>155</v>
      </c>
      <c r="B91" s="25" t="s">
        <v>268</v>
      </c>
      <c r="C91" s="17">
        <v>4471</v>
      </c>
      <c r="D91" s="17">
        <v>0</v>
      </c>
      <c r="E91" s="31"/>
      <c r="F91" s="42"/>
    </row>
    <row r="92" spans="1:6" s="8" customFormat="1" ht="78.75" x14ac:dyDescent="0.2">
      <c r="A92" s="19" t="s">
        <v>156</v>
      </c>
      <c r="B92" s="25" t="s">
        <v>305</v>
      </c>
      <c r="C92" s="17">
        <v>592327.80000000005</v>
      </c>
      <c r="D92" s="17">
        <v>340719.37604</v>
      </c>
      <c r="E92" s="32"/>
      <c r="F92" s="42"/>
    </row>
    <row r="93" spans="1:6" s="8" customFormat="1" ht="110.25" x14ac:dyDescent="0.2">
      <c r="A93" s="19" t="s">
        <v>157</v>
      </c>
      <c r="B93" s="25" t="s">
        <v>91</v>
      </c>
      <c r="C93" s="17">
        <v>479.4</v>
      </c>
      <c r="D93" s="17">
        <v>0</v>
      </c>
      <c r="E93" s="32"/>
      <c r="F93" s="42"/>
    </row>
    <row r="94" spans="1:6" s="8" customFormat="1" ht="78.75" x14ac:dyDescent="0.2">
      <c r="A94" s="19" t="s">
        <v>271</v>
      </c>
      <c r="B94" s="25" t="s">
        <v>364</v>
      </c>
      <c r="C94" s="17">
        <v>21616.9</v>
      </c>
      <c r="D94" s="17">
        <v>21616.875250000001</v>
      </c>
      <c r="E94" s="33"/>
      <c r="F94" s="42"/>
    </row>
    <row r="95" spans="1:6" s="8" customFormat="1" ht="63" x14ac:dyDescent="0.2">
      <c r="A95" s="19" t="s">
        <v>394</v>
      </c>
      <c r="B95" s="25" t="s">
        <v>395</v>
      </c>
      <c r="C95" s="17">
        <v>100916</v>
      </c>
      <c r="D95" s="17">
        <v>14300.833909999999</v>
      </c>
      <c r="E95" s="33"/>
      <c r="F95" s="42"/>
    </row>
    <row r="96" spans="1:6" s="8" customFormat="1" ht="111" customHeight="1" x14ac:dyDescent="0.2">
      <c r="A96" s="19" t="s">
        <v>322</v>
      </c>
      <c r="B96" s="25" t="s">
        <v>323</v>
      </c>
      <c r="C96" s="17">
        <v>41596.9</v>
      </c>
      <c r="D96" s="17">
        <v>18423.39255</v>
      </c>
      <c r="E96" s="34"/>
      <c r="F96" s="42"/>
    </row>
    <row r="97" spans="1:6" ht="173.25" x14ac:dyDescent="0.2">
      <c r="A97" s="19" t="s">
        <v>158</v>
      </c>
      <c r="B97" s="25" t="s">
        <v>306</v>
      </c>
      <c r="C97" s="17">
        <v>120320</v>
      </c>
      <c r="D97" s="17">
        <v>19740</v>
      </c>
      <c r="E97" s="34"/>
      <c r="F97" s="23"/>
    </row>
    <row r="98" spans="1:6" ht="111" customHeight="1" x14ac:dyDescent="0.2">
      <c r="A98" s="19" t="s">
        <v>396</v>
      </c>
      <c r="B98" s="25" t="s">
        <v>399</v>
      </c>
      <c r="C98" s="17">
        <v>45120</v>
      </c>
      <c r="D98" s="17">
        <v>0</v>
      </c>
      <c r="E98" s="34"/>
      <c r="F98" s="23"/>
    </row>
    <row r="99" spans="1:6" ht="63" x14ac:dyDescent="0.2">
      <c r="A99" s="19" t="s">
        <v>397</v>
      </c>
      <c r="B99" s="25" t="s">
        <v>400</v>
      </c>
      <c r="C99" s="17">
        <v>285477</v>
      </c>
      <c r="D99" s="17">
        <v>196479.05544</v>
      </c>
      <c r="E99" s="34"/>
      <c r="F99" s="23"/>
    </row>
    <row r="100" spans="1:6" ht="126" x14ac:dyDescent="0.2">
      <c r="A100" s="19" t="s">
        <v>398</v>
      </c>
      <c r="B100" s="25" t="s">
        <v>401</v>
      </c>
      <c r="C100" s="17">
        <v>33811.1</v>
      </c>
      <c r="D100" s="17">
        <v>33811.1</v>
      </c>
      <c r="E100" s="34"/>
      <c r="F100" s="23"/>
    </row>
    <row r="101" spans="1:6" ht="63" x14ac:dyDescent="0.2">
      <c r="A101" s="19" t="s">
        <v>324</v>
      </c>
      <c r="B101" s="25" t="s">
        <v>327</v>
      </c>
      <c r="C101" s="17">
        <v>13284.1</v>
      </c>
      <c r="D101" s="17">
        <v>7040.3106500000004</v>
      </c>
      <c r="E101" s="34"/>
      <c r="F101" s="23"/>
    </row>
    <row r="102" spans="1:6" ht="47.25" x14ac:dyDescent="0.2">
      <c r="A102" s="19" t="s">
        <v>325</v>
      </c>
      <c r="B102" s="25" t="s">
        <v>328</v>
      </c>
      <c r="C102" s="17">
        <v>1143643.3999999999</v>
      </c>
      <c r="D102" s="17">
        <v>932429.79148000001</v>
      </c>
      <c r="E102" s="34"/>
      <c r="F102" s="23"/>
    </row>
    <row r="103" spans="1:6" ht="78.75" x14ac:dyDescent="0.2">
      <c r="A103" s="19" t="s">
        <v>326</v>
      </c>
      <c r="B103" s="25" t="s">
        <v>382</v>
      </c>
      <c r="C103" s="17">
        <v>18240.3</v>
      </c>
      <c r="D103" s="17">
        <v>18240.3</v>
      </c>
      <c r="E103" s="34"/>
      <c r="F103" s="23"/>
    </row>
    <row r="104" spans="1:6" ht="63" x14ac:dyDescent="0.2">
      <c r="A104" s="19" t="s">
        <v>159</v>
      </c>
      <c r="B104" s="25" t="s">
        <v>134</v>
      </c>
      <c r="C104" s="17">
        <v>212301.4</v>
      </c>
      <c r="D104" s="17">
        <v>106141.7</v>
      </c>
      <c r="E104" s="33"/>
      <c r="F104" s="23"/>
    </row>
    <row r="105" spans="1:6" ht="94.5" x14ac:dyDescent="0.2">
      <c r="A105" s="19" t="s">
        <v>244</v>
      </c>
      <c r="B105" s="25" t="s">
        <v>245</v>
      </c>
      <c r="C105" s="17">
        <v>101055.1</v>
      </c>
      <c r="D105" s="17">
        <v>42412.50965</v>
      </c>
      <c r="E105" s="33"/>
      <c r="F105" s="23"/>
    </row>
    <row r="106" spans="1:6" ht="47.25" x14ac:dyDescent="0.2">
      <c r="A106" s="19" t="s">
        <v>160</v>
      </c>
      <c r="B106" s="25" t="s">
        <v>103</v>
      </c>
      <c r="C106" s="17">
        <v>30823.4</v>
      </c>
      <c r="D106" s="17">
        <v>19632.073260000001</v>
      </c>
      <c r="E106" s="33"/>
      <c r="F106" s="23"/>
    </row>
    <row r="107" spans="1:6" ht="63" x14ac:dyDescent="0.2">
      <c r="A107" s="19" t="s">
        <v>161</v>
      </c>
      <c r="B107" s="25" t="s">
        <v>104</v>
      </c>
      <c r="C107" s="17">
        <v>15558.8</v>
      </c>
      <c r="D107" s="17">
        <v>5089.9614900000006</v>
      </c>
      <c r="E107" s="33"/>
      <c r="F107" s="23"/>
    </row>
    <row r="108" spans="1:6" ht="78.75" x14ac:dyDescent="0.2">
      <c r="A108" s="19" t="s">
        <v>402</v>
      </c>
      <c r="B108" s="25" t="s">
        <v>403</v>
      </c>
      <c r="C108" s="17">
        <v>5169.8</v>
      </c>
      <c r="D108" s="17">
        <v>0</v>
      </c>
      <c r="E108" s="33"/>
      <c r="F108" s="23"/>
    </row>
    <row r="109" spans="1:6" ht="126" x14ac:dyDescent="0.2">
      <c r="A109" s="19" t="s">
        <v>329</v>
      </c>
      <c r="B109" s="25" t="s">
        <v>467</v>
      </c>
      <c r="C109" s="17">
        <v>43096</v>
      </c>
      <c r="D109" s="17">
        <v>43085.370329999998</v>
      </c>
      <c r="E109" s="33"/>
      <c r="F109" s="23"/>
    </row>
    <row r="110" spans="1:6" ht="236.25" x14ac:dyDescent="0.2">
      <c r="A110" s="19" t="s">
        <v>330</v>
      </c>
      <c r="B110" s="25" t="s">
        <v>332</v>
      </c>
      <c r="C110" s="17">
        <v>1271</v>
      </c>
      <c r="D110" s="17">
        <v>282.46532000000002</v>
      </c>
      <c r="E110" s="33"/>
      <c r="F110" s="23"/>
    </row>
    <row r="111" spans="1:6" ht="63" x14ac:dyDescent="0.2">
      <c r="A111" s="19" t="s">
        <v>331</v>
      </c>
      <c r="B111" s="25" t="s">
        <v>333</v>
      </c>
      <c r="C111" s="17">
        <v>12202.7</v>
      </c>
      <c r="D111" s="17">
        <v>0</v>
      </c>
      <c r="E111" s="33"/>
      <c r="F111" s="23"/>
    </row>
    <row r="112" spans="1:6" ht="141.75" x14ac:dyDescent="0.2">
      <c r="A112" s="19" t="s">
        <v>162</v>
      </c>
      <c r="B112" s="25" t="s">
        <v>453</v>
      </c>
      <c r="C112" s="17">
        <v>6132.5</v>
      </c>
      <c r="D112" s="17">
        <v>6132.5</v>
      </c>
      <c r="E112" s="33"/>
      <c r="F112" s="23"/>
    </row>
    <row r="113" spans="1:6" ht="126" x14ac:dyDescent="0.2">
      <c r="A113" s="19" t="s">
        <v>163</v>
      </c>
      <c r="B113" s="25" t="s">
        <v>231</v>
      </c>
      <c r="C113" s="17">
        <v>77080</v>
      </c>
      <c r="D113" s="17">
        <v>63920</v>
      </c>
      <c r="E113" s="33"/>
      <c r="F113" s="23"/>
    </row>
    <row r="114" spans="1:6" ht="78.75" x14ac:dyDescent="0.2">
      <c r="A114" s="19" t="s">
        <v>272</v>
      </c>
      <c r="B114" s="25" t="s">
        <v>365</v>
      </c>
      <c r="C114" s="17">
        <v>2654.3</v>
      </c>
      <c r="D114" s="17">
        <v>0</v>
      </c>
      <c r="E114" s="33"/>
      <c r="F114" s="23"/>
    </row>
    <row r="115" spans="1:6" ht="78.75" x14ac:dyDescent="0.2">
      <c r="A115" s="19" t="s">
        <v>164</v>
      </c>
      <c r="B115" s="25" t="s">
        <v>128</v>
      </c>
      <c r="C115" s="17">
        <v>988692.2</v>
      </c>
      <c r="D115" s="17">
        <v>425904.06245999999</v>
      </c>
      <c r="E115" s="33"/>
      <c r="F115" s="23"/>
    </row>
    <row r="116" spans="1:6" ht="78.75" x14ac:dyDescent="0.2">
      <c r="A116" s="19" t="s">
        <v>165</v>
      </c>
      <c r="B116" s="25" t="s">
        <v>166</v>
      </c>
      <c r="C116" s="17">
        <v>309916.2</v>
      </c>
      <c r="D116" s="17">
        <v>213019.19</v>
      </c>
      <c r="E116" s="33"/>
      <c r="F116" s="23"/>
    </row>
    <row r="117" spans="1:6" ht="94.5" x14ac:dyDescent="0.2">
      <c r="A117" s="19" t="s">
        <v>334</v>
      </c>
      <c r="B117" s="25" t="s">
        <v>336</v>
      </c>
      <c r="C117" s="17">
        <v>291721.09999999998</v>
      </c>
      <c r="D117" s="17">
        <v>210086.70955999999</v>
      </c>
      <c r="E117" s="33"/>
      <c r="F117" s="23"/>
    </row>
    <row r="118" spans="1:6" ht="47.25" x14ac:dyDescent="0.2">
      <c r="A118" s="19" t="s">
        <v>335</v>
      </c>
      <c r="B118" s="25" t="s">
        <v>337</v>
      </c>
      <c r="C118" s="17">
        <v>128939.9</v>
      </c>
      <c r="D118" s="17">
        <v>43336.862430000001</v>
      </c>
      <c r="E118" s="33"/>
      <c r="F118" s="23"/>
    </row>
    <row r="119" spans="1:6" ht="78.75" x14ac:dyDescent="0.2">
      <c r="A119" s="19" t="s">
        <v>404</v>
      </c>
      <c r="B119" s="25" t="s">
        <v>405</v>
      </c>
      <c r="C119" s="17">
        <v>28000</v>
      </c>
      <c r="D119" s="17">
        <v>28000</v>
      </c>
      <c r="E119" s="33"/>
      <c r="F119" s="23"/>
    </row>
    <row r="120" spans="1:6" ht="78.75" x14ac:dyDescent="0.2">
      <c r="A120" s="19" t="s">
        <v>273</v>
      </c>
      <c r="B120" s="25" t="s">
        <v>274</v>
      </c>
      <c r="C120" s="17">
        <v>8542.6</v>
      </c>
      <c r="D120" s="17">
        <v>0</v>
      </c>
      <c r="E120" s="33"/>
      <c r="F120" s="23"/>
    </row>
    <row r="121" spans="1:6" ht="47.25" x14ac:dyDescent="0.2">
      <c r="A121" s="19" t="s">
        <v>167</v>
      </c>
      <c r="B121" s="25" t="s">
        <v>232</v>
      </c>
      <c r="C121" s="17">
        <v>953444.9</v>
      </c>
      <c r="D121" s="17">
        <v>635827.49589000002</v>
      </c>
      <c r="E121" s="33"/>
      <c r="F121" s="23"/>
    </row>
    <row r="122" spans="1:6" ht="47.25" x14ac:dyDescent="0.2">
      <c r="A122" s="19" t="s">
        <v>275</v>
      </c>
      <c r="B122" s="25" t="s">
        <v>276</v>
      </c>
      <c r="C122" s="17">
        <v>187482.3</v>
      </c>
      <c r="D122" s="17">
        <v>0</v>
      </c>
      <c r="E122" s="33"/>
      <c r="F122" s="23"/>
    </row>
    <row r="123" spans="1:6" ht="126" x14ac:dyDescent="0.2">
      <c r="A123" s="19" t="s">
        <v>246</v>
      </c>
      <c r="B123" s="25" t="s">
        <v>269</v>
      </c>
      <c r="C123" s="17">
        <v>31702.3</v>
      </c>
      <c r="D123" s="17">
        <v>20583.029790000001</v>
      </c>
      <c r="E123" s="33"/>
      <c r="F123" s="23"/>
    </row>
    <row r="124" spans="1:6" ht="94.5" x14ac:dyDescent="0.2">
      <c r="A124" s="19" t="s">
        <v>168</v>
      </c>
      <c r="B124" s="25" t="s">
        <v>270</v>
      </c>
      <c r="C124" s="17">
        <v>1384.5</v>
      </c>
      <c r="D124" s="17">
        <v>239.38381000000001</v>
      </c>
      <c r="E124" s="33"/>
      <c r="F124" s="23"/>
    </row>
    <row r="125" spans="1:6" ht="78.75" x14ac:dyDescent="0.2">
      <c r="A125" s="19" t="s">
        <v>169</v>
      </c>
      <c r="B125" s="25" t="s">
        <v>135</v>
      </c>
      <c r="C125" s="17">
        <v>498912.7</v>
      </c>
      <c r="D125" s="17">
        <v>263048.152</v>
      </c>
      <c r="E125" s="33"/>
      <c r="F125" s="23"/>
    </row>
    <row r="126" spans="1:6" ht="78.75" x14ac:dyDescent="0.2">
      <c r="A126" s="19" t="s">
        <v>338</v>
      </c>
      <c r="B126" s="25" t="s">
        <v>339</v>
      </c>
      <c r="C126" s="17">
        <v>303765</v>
      </c>
      <c r="D126" s="17">
        <v>31247.04999</v>
      </c>
      <c r="E126" s="33"/>
      <c r="F126" s="23"/>
    </row>
    <row r="127" spans="1:6" ht="94.5" x14ac:dyDescent="0.2">
      <c r="A127" s="19" t="s">
        <v>277</v>
      </c>
      <c r="B127" s="25" t="s">
        <v>280</v>
      </c>
      <c r="C127" s="17">
        <v>26803.4</v>
      </c>
      <c r="D127" s="17">
        <v>0</v>
      </c>
      <c r="E127" s="33"/>
      <c r="F127" s="23"/>
    </row>
    <row r="128" spans="1:6" ht="78.75" x14ac:dyDescent="0.2">
      <c r="A128" s="19" t="s">
        <v>278</v>
      </c>
      <c r="B128" s="25" t="s">
        <v>281</v>
      </c>
      <c r="C128" s="17">
        <v>280000</v>
      </c>
      <c r="D128" s="17">
        <v>224331.96322000001</v>
      </c>
      <c r="E128" s="33"/>
      <c r="F128" s="23"/>
    </row>
    <row r="129" spans="1:6" ht="47.25" x14ac:dyDescent="0.2">
      <c r="A129" s="19" t="s">
        <v>406</v>
      </c>
      <c r="B129" s="25" t="s">
        <v>407</v>
      </c>
      <c r="C129" s="17">
        <v>109560.3</v>
      </c>
      <c r="D129" s="17">
        <v>0</v>
      </c>
      <c r="E129" s="33"/>
      <c r="F129" s="23"/>
    </row>
    <row r="130" spans="1:6" ht="94.5" x14ac:dyDescent="0.2">
      <c r="A130" s="19" t="s">
        <v>340</v>
      </c>
      <c r="B130" s="25" t="s">
        <v>341</v>
      </c>
      <c r="C130" s="17">
        <v>9096022.4000000004</v>
      </c>
      <c r="D130" s="17">
        <v>693051.12086000002</v>
      </c>
      <c r="E130" s="33"/>
      <c r="F130" s="23"/>
    </row>
    <row r="131" spans="1:6" ht="47.25" x14ac:dyDescent="0.2">
      <c r="A131" s="19" t="s">
        <v>279</v>
      </c>
      <c r="B131" s="25" t="s">
        <v>282</v>
      </c>
      <c r="C131" s="17">
        <v>67320</v>
      </c>
      <c r="D131" s="17">
        <v>64548.515350000001</v>
      </c>
      <c r="E131" s="33"/>
      <c r="F131" s="23"/>
    </row>
    <row r="132" spans="1:6" ht="63" x14ac:dyDescent="0.2">
      <c r="A132" s="19" t="s">
        <v>170</v>
      </c>
      <c r="B132" s="25" t="s">
        <v>92</v>
      </c>
      <c r="C132" s="17">
        <v>6469.3</v>
      </c>
      <c r="D132" s="17">
        <v>4419.9944100000002</v>
      </c>
      <c r="E132" s="33"/>
      <c r="F132" s="23"/>
    </row>
    <row r="133" spans="1:6" ht="78.75" x14ac:dyDescent="0.2">
      <c r="A133" s="19" t="s">
        <v>171</v>
      </c>
      <c r="B133" s="25" t="s">
        <v>93</v>
      </c>
      <c r="C133" s="17">
        <v>23014</v>
      </c>
      <c r="D133" s="17">
        <v>23013.999960000001</v>
      </c>
      <c r="E133" s="33"/>
      <c r="F133" s="23"/>
    </row>
    <row r="134" spans="1:6" ht="94.5" x14ac:dyDescent="0.2">
      <c r="A134" s="19" t="s">
        <v>342</v>
      </c>
      <c r="B134" s="25" t="s">
        <v>343</v>
      </c>
      <c r="C134" s="17">
        <v>179.2</v>
      </c>
      <c r="D134" s="17">
        <v>179.2</v>
      </c>
      <c r="E134" s="33"/>
      <c r="F134" s="23"/>
    </row>
    <row r="135" spans="1:6" ht="47.25" x14ac:dyDescent="0.2">
      <c r="A135" s="19" t="s">
        <v>172</v>
      </c>
      <c r="B135" s="25" t="s">
        <v>173</v>
      </c>
      <c r="C135" s="17">
        <v>28200</v>
      </c>
      <c r="D135" s="17">
        <v>0</v>
      </c>
      <c r="E135" s="33"/>
      <c r="F135" s="23"/>
    </row>
    <row r="136" spans="1:6" ht="173.25" x14ac:dyDescent="0.2">
      <c r="A136" s="19" t="s">
        <v>408</v>
      </c>
      <c r="B136" s="25" t="s">
        <v>409</v>
      </c>
      <c r="C136" s="17">
        <v>32443.1</v>
      </c>
      <c r="D136" s="17">
        <v>10636.606619999999</v>
      </c>
      <c r="E136" s="33"/>
      <c r="F136" s="23"/>
    </row>
    <row r="137" spans="1:6" ht="47.25" x14ac:dyDescent="0.2">
      <c r="A137" s="19" t="s">
        <v>174</v>
      </c>
      <c r="B137" s="25" t="s">
        <v>94</v>
      </c>
      <c r="C137" s="17">
        <v>88630.1</v>
      </c>
      <c r="D137" s="17">
        <v>58054.100479999994</v>
      </c>
      <c r="E137" s="33"/>
      <c r="F137" s="23"/>
    </row>
    <row r="138" spans="1:6" ht="47.25" x14ac:dyDescent="0.2">
      <c r="A138" s="19" t="s">
        <v>283</v>
      </c>
      <c r="B138" s="25" t="s">
        <v>454</v>
      </c>
      <c r="C138" s="17">
        <v>341281.5</v>
      </c>
      <c r="D138" s="17">
        <v>297087.21897000005</v>
      </c>
      <c r="E138" s="33"/>
      <c r="F138" s="23"/>
    </row>
    <row r="139" spans="1:6" ht="78.75" x14ac:dyDescent="0.2">
      <c r="A139" s="19" t="s">
        <v>284</v>
      </c>
      <c r="B139" s="25" t="s">
        <v>285</v>
      </c>
      <c r="C139" s="17">
        <v>4835328.2</v>
      </c>
      <c r="D139" s="17">
        <v>3255489.0839499999</v>
      </c>
      <c r="E139" s="33"/>
      <c r="F139" s="23"/>
    </row>
    <row r="140" spans="1:6" ht="47.25" x14ac:dyDescent="0.2">
      <c r="A140" s="19" t="s">
        <v>219</v>
      </c>
      <c r="B140" s="25" t="s">
        <v>455</v>
      </c>
      <c r="C140" s="17">
        <v>124865.60000000001</v>
      </c>
      <c r="D140" s="17">
        <v>96140.43578</v>
      </c>
      <c r="E140" s="33"/>
      <c r="F140" s="23"/>
    </row>
    <row r="141" spans="1:6" ht="63" x14ac:dyDescent="0.2">
      <c r="A141" s="19" t="s">
        <v>247</v>
      </c>
      <c r="B141" s="25" t="s">
        <v>248</v>
      </c>
      <c r="C141" s="17">
        <v>16943.400000000001</v>
      </c>
      <c r="D141" s="17">
        <v>16943.400000000001</v>
      </c>
      <c r="E141" s="33"/>
      <c r="F141" s="23"/>
    </row>
    <row r="142" spans="1:6" ht="94.5" x14ac:dyDescent="0.2">
      <c r="A142" s="19" t="s">
        <v>175</v>
      </c>
      <c r="B142" s="21" t="s">
        <v>456</v>
      </c>
      <c r="C142" s="17">
        <v>14033.9</v>
      </c>
      <c r="D142" s="17">
        <v>14033.9</v>
      </c>
      <c r="E142" s="33"/>
      <c r="F142" s="23"/>
    </row>
    <row r="143" spans="1:6" ht="78.75" x14ac:dyDescent="0.2">
      <c r="A143" s="19" t="s">
        <v>249</v>
      </c>
      <c r="B143" s="21" t="s">
        <v>250</v>
      </c>
      <c r="C143" s="17">
        <v>1129.8</v>
      </c>
      <c r="D143" s="17">
        <v>150.4</v>
      </c>
      <c r="E143" s="33"/>
      <c r="F143" s="23"/>
    </row>
    <row r="144" spans="1:6" ht="31.5" x14ac:dyDescent="0.2">
      <c r="A144" s="19" t="s">
        <v>176</v>
      </c>
      <c r="B144" s="21" t="s">
        <v>122</v>
      </c>
      <c r="C144" s="17">
        <v>6096.5</v>
      </c>
      <c r="D144" s="17">
        <v>6096.4999699999998</v>
      </c>
      <c r="E144" s="33"/>
      <c r="F144" s="23"/>
    </row>
    <row r="145" spans="1:6" ht="63" x14ac:dyDescent="0.2">
      <c r="A145" s="19" t="s">
        <v>387</v>
      </c>
      <c r="B145" s="21" t="s">
        <v>388</v>
      </c>
      <c r="C145" s="17">
        <v>17535.400000000001</v>
      </c>
      <c r="D145" s="17">
        <v>17535.400000000001</v>
      </c>
      <c r="E145" s="33"/>
      <c r="F145" s="23"/>
    </row>
    <row r="146" spans="1:6" ht="63" x14ac:dyDescent="0.2">
      <c r="A146" s="19" t="s">
        <v>366</v>
      </c>
      <c r="B146" s="21" t="s">
        <v>344</v>
      </c>
      <c r="C146" s="17">
        <v>3951.6</v>
      </c>
      <c r="D146" s="17">
        <v>0</v>
      </c>
      <c r="E146" s="33"/>
      <c r="F146" s="23"/>
    </row>
    <row r="147" spans="1:6" ht="126" x14ac:dyDescent="0.2">
      <c r="A147" s="19" t="s">
        <v>410</v>
      </c>
      <c r="B147" s="21" t="s">
        <v>411</v>
      </c>
      <c r="C147" s="17">
        <v>77892.100000000006</v>
      </c>
      <c r="D147" s="17">
        <v>0</v>
      </c>
      <c r="E147" s="33"/>
      <c r="F147" s="23"/>
    </row>
    <row r="148" spans="1:6" ht="141.75" x14ac:dyDescent="0.2">
      <c r="A148" s="19" t="s">
        <v>345</v>
      </c>
      <c r="B148" s="21" t="s">
        <v>347</v>
      </c>
      <c r="C148" s="17">
        <v>2059.8000000000002</v>
      </c>
      <c r="D148" s="17">
        <v>2059.8000000000002</v>
      </c>
      <c r="E148" s="33"/>
      <c r="F148" s="23"/>
    </row>
    <row r="149" spans="1:6" ht="78.75" x14ac:dyDescent="0.2">
      <c r="A149" s="19" t="s">
        <v>346</v>
      </c>
      <c r="B149" s="21" t="s">
        <v>348</v>
      </c>
      <c r="C149" s="17">
        <v>47000</v>
      </c>
      <c r="D149" s="17">
        <v>0</v>
      </c>
      <c r="E149" s="33"/>
      <c r="F149" s="23"/>
    </row>
    <row r="150" spans="1:6" ht="47.25" x14ac:dyDescent="0.2">
      <c r="A150" s="19" t="s">
        <v>177</v>
      </c>
      <c r="B150" s="21" t="s">
        <v>123</v>
      </c>
      <c r="C150" s="17">
        <v>451357.6</v>
      </c>
      <c r="D150" s="17">
        <v>195298.17921999999</v>
      </c>
      <c r="E150" s="33"/>
      <c r="F150" s="23"/>
    </row>
    <row r="151" spans="1:6" ht="47.25" x14ac:dyDescent="0.2">
      <c r="A151" s="19" t="s">
        <v>178</v>
      </c>
      <c r="B151" s="21" t="s">
        <v>105</v>
      </c>
      <c r="C151" s="17">
        <v>267805.7</v>
      </c>
      <c r="D151" s="17">
        <v>161623.03563</v>
      </c>
      <c r="E151" s="33"/>
      <c r="F151" s="23"/>
    </row>
    <row r="152" spans="1:6" ht="63" x14ac:dyDescent="0.2">
      <c r="A152" s="19" t="s">
        <v>286</v>
      </c>
      <c r="B152" s="21" t="s">
        <v>287</v>
      </c>
      <c r="C152" s="17">
        <v>46830</v>
      </c>
      <c r="D152" s="17">
        <v>0</v>
      </c>
      <c r="E152" s="33"/>
      <c r="F152" s="23"/>
    </row>
    <row r="153" spans="1:6" ht="63" x14ac:dyDescent="0.2">
      <c r="A153" s="19" t="s">
        <v>349</v>
      </c>
      <c r="B153" s="21" t="s">
        <v>457</v>
      </c>
      <c r="C153" s="17">
        <v>36564.1</v>
      </c>
      <c r="D153" s="17">
        <v>36564.1</v>
      </c>
      <c r="E153" s="33"/>
      <c r="F153" s="23"/>
    </row>
    <row r="154" spans="1:6" ht="78.75" x14ac:dyDescent="0.2">
      <c r="A154" s="19" t="s">
        <v>458</v>
      </c>
      <c r="B154" s="21" t="s">
        <v>412</v>
      </c>
      <c r="C154" s="17">
        <v>2000</v>
      </c>
      <c r="D154" s="17">
        <v>540.24698999999998</v>
      </c>
      <c r="E154" s="33"/>
      <c r="F154" s="23"/>
    </row>
    <row r="155" spans="1:6" ht="47.25" x14ac:dyDescent="0.2">
      <c r="A155" s="19" t="s">
        <v>179</v>
      </c>
      <c r="B155" s="21" t="s">
        <v>124</v>
      </c>
      <c r="C155" s="17">
        <v>36384.800000000003</v>
      </c>
      <c r="D155" s="17">
        <v>15974.405510000001</v>
      </c>
      <c r="E155" s="33"/>
      <c r="F155" s="23"/>
    </row>
    <row r="156" spans="1:6" ht="80.25" customHeight="1" x14ac:dyDescent="0.2">
      <c r="A156" s="19" t="s">
        <v>180</v>
      </c>
      <c r="B156" s="21" t="s">
        <v>125</v>
      </c>
      <c r="C156" s="17">
        <v>86238.399999999994</v>
      </c>
      <c r="D156" s="17">
        <v>57440.983979999997</v>
      </c>
      <c r="E156" s="33"/>
      <c r="F156" s="23"/>
    </row>
    <row r="157" spans="1:6" ht="47.25" x14ac:dyDescent="0.2">
      <c r="A157" s="19" t="s">
        <v>220</v>
      </c>
      <c r="B157" s="21" t="s">
        <v>264</v>
      </c>
      <c r="C157" s="17">
        <v>11639.9</v>
      </c>
      <c r="D157" s="17">
        <v>11639.9</v>
      </c>
      <c r="E157" s="33"/>
      <c r="F157" s="23"/>
    </row>
    <row r="158" spans="1:6" ht="78.75" x14ac:dyDescent="0.2">
      <c r="A158" s="19" t="s">
        <v>288</v>
      </c>
      <c r="B158" s="21" t="s">
        <v>289</v>
      </c>
      <c r="C158" s="17">
        <v>30000</v>
      </c>
      <c r="D158" s="17">
        <v>15000</v>
      </c>
      <c r="E158" s="33"/>
      <c r="F158" s="23"/>
    </row>
    <row r="159" spans="1:6" ht="47.25" x14ac:dyDescent="0.2">
      <c r="A159" s="19" t="s">
        <v>221</v>
      </c>
      <c r="B159" s="21" t="s">
        <v>350</v>
      </c>
      <c r="C159" s="17">
        <v>34413.800000000003</v>
      </c>
      <c r="D159" s="17">
        <v>32262.881129999998</v>
      </c>
      <c r="E159" s="33"/>
      <c r="F159" s="23"/>
    </row>
    <row r="160" spans="1:6" ht="63" x14ac:dyDescent="0.2">
      <c r="A160" s="19" t="s">
        <v>222</v>
      </c>
      <c r="B160" s="21" t="s">
        <v>223</v>
      </c>
      <c r="C160" s="17">
        <v>33110.1</v>
      </c>
      <c r="D160" s="17">
        <v>614.46268999999995</v>
      </c>
      <c r="E160" s="33"/>
      <c r="F160" s="23"/>
    </row>
    <row r="161" spans="1:6" ht="47.25" x14ac:dyDescent="0.2">
      <c r="A161" s="19" t="s">
        <v>224</v>
      </c>
      <c r="B161" s="21" t="s">
        <v>225</v>
      </c>
      <c r="C161" s="17">
        <v>283529.40000000002</v>
      </c>
      <c r="D161" s="17">
        <v>268606.79997000005</v>
      </c>
      <c r="E161" s="33"/>
      <c r="F161" s="23"/>
    </row>
    <row r="162" spans="1:6" ht="96.75" customHeight="1" x14ac:dyDescent="0.2">
      <c r="A162" s="19" t="s">
        <v>234</v>
      </c>
      <c r="B162" s="21" t="s">
        <v>235</v>
      </c>
      <c r="C162" s="17">
        <v>72059.8</v>
      </c>
      <c r="D162" s="17">
        <v>71989.807010000004</v>
      </c>
      <c r="E162" s="33"/>
      <c r="F162" s="23"/>
    </row>
    <row r="163" spans="1:6" ht="48" customHeight="1" x14ac:dyDescent="0.2">
      <c r="A163" s="19" t="s">
        <v>290</v>
      </c>
      <c r="B163" s="21" t="s">
        <v>291</v>
      </c>
      <c r="C163" s="17">
        <v>33840</v>
      </c>
      <c r="D163" s="17">
        <v>7789.5812999999998</v>
      </c>
      <c r="E163" s="33"/>
      <c r="F163" s="23"/>
    </row>
    <row r="164" spans="1:6" ht="81" customHeight="1" x14ac:dyDescent="0.2">
      <c r="A164" s="19" t="s">
        <v>351</v>
      </c>
      <c r="B164" s="21" t="s">
        <v>352</v>
      </c>
      <c r="C164" s="17">
        <v>660000</v>
      </c>
      <c r="D164" s="17">
        <v>643381.68819000002</v>
      </c>
      <c r="E164" s="33"/>
      <c r="F164" s="23"/>
    </row>
    <row r="165" spans="1:6" ht="64.5" customHeight="1" x14ac:dyDescent="0.2">
      <c r="A165" s="19" t="s">
        <v>315</v>
      </c>
      <c r="B165" s="21" t="s">
        <v>459</v>
      </c>
      <c r="C165" s="17">
        <v>993817.4</v>
      </c>
      <c r="D165" s="17">
        <v>0</v>
      </c>
      <c r="E165" s="33"/>
      <c r="F165" s="23"/>
    </row>
    <row r="166" spans="1:6" ht="126" x14ac:dyDescent="0.2">
      <c r="A166" s="19" t="s">
        <v>353</v>
      </c>
      <c r="B166" s="21" t="s">
        <v>354</v>
      </c>
      <c r="C166" s="17">
        <v>298299.59999999998</v>
      </c>
      <c r="D166" s="17">
        <v>0</v>
      </c>
      <c r="E166" s="33"/>
      <c r="F166" s="23"/>
    </row>
    <row r="167" spans="1:6" ht="31.5" x14ac:dyDescent="0.2">
      <c r="A167" s="2" t="s">
        <v>181</v>
      </c>
      <c r="B167" s="21" t="s">
        <v>313</v>
      </c>
      <c r="C167" s="17">
        <f>SUM(C168:C185)</f>
        <v>5244404.4000000004</v>
      </c>
      <c r="D167" s="17">
        <f>SUM(D168:D185)</f>
        <v>2913868.2479799995</v>
      </c>
      <c r="E167" s="33"/>
      <c r="F167" s="23"/>
    </row>
    <row r="168" spans="1:6" ht="63" x14ac:dyDescent="0.2">
      <c r="A168" s="2" t="s">
        <v>413</v>
      </c>
      <c r="B168" s="21" t="s">
        <v>414</v>
      </c>
      <c r="C168" s="17">
        <v>11792.4</v>
      </c>
      <c r="D168" s="17">
        <v>8656.0813300000009</v>
      </c>
      <c r="E168" s="33"/>
      <c r="F168" s="23"/>
    </row>
    <row r="169" spans="1:6" ht="63" x14ac:dyDescent="0.2">
      <c r="A169" s="19" t="s">
        <v>182</v>
      </c>
      <c r="B169" s="21" t="s">
        <v>226</v>
      </c>
      <c r="C169" s="17">
        <v>74935.399999999994</v>
      </c>
      <c r="D169" s="17">
        <v>29576.101350000001</v>
      </c>
      <c r="E169" s="33"/>
      <c r="F169" s="23"/>
    </row>
    <row r="170" spans="1:6" ht="78.75" x14ac:dyDescent="0.2">
      <c r="A170" s="19" t="s">
        <v>183</v>
      </c>
      <c r="B170" s="21" t="s">
        <v>96</v>
      </c>
      <c r="C170" s="17">
        <v>2866.9</v>
      </c>
      <c r="D170" s="17">
        <v>1553.6316000000002</v>
      </c>
      <c r="E170" s="33"/>
      <c r="F170" s="23"/>
    </row>
    <row r="171" spans="1:6" ht="47.25" x14ac:dyDescent="0.2">
      <c r="A171" s="19" t="s">
        <v>184</v>
      </c>
      <c r="B171" s="21" t="s">
        <v>85</v>
      </c>
      <c r="C171" s="17">
        <v>19363.7</v>
      </c>
      <c r="D171" s="17">
        <v>15970.966</v>
      </c>
      <c r="E171" s="33"/>
      <c r="F171" s="23"/>
    </row>
    <row r="172" spans="1:6" ht="47.25" x14ac:dyDescent="0.2">
      <c r="A172" s="19" t="s">
        <v>185</v>
      </c>
      <c r="B172" s="21" t="s">
        <v>84</v>
      </c>
      <c r="C172" s="17">
        <v>789526</v>
      </c>
      <c r="D172" s="17">
        <v>340226.14348000003</v>
      </c>
      <c r="E172" s="33"/>
      <c r="F172" s="23"/>
    </row>
    <row r="173" spans="1:6" ht="126" x14ac:dyDescent="0.2">
      <c r="A173" s="19" t="s">
        <v>499</v>
      </c>
      <c r="B173" s="21" t="s">
        <v>468</v>
      </c>
      <c r="C173" s="17">
        <v>5941.4</v>
      </c>
      <c r="D173" s="17">
        <v>5763.7079999999996</v>
      </c>
      <c r="E173" s="33"/>
      <c r="F173" s="23"/>
    </row>
    <row r="174" spans="1:6" ht="78.75" x14ac:dyDescent="0.2">
      <c r="A174" s="19" t="s">
        <v>186</v>
      </c>
      <c r="B174" s="21" t="s">
        <v>469</v>
      </c>
      <c r="C174" s="17">
        <v>6431.5</v>
      </c>
      <c r="D174" s="17">
        <v>0</v>
      </c>
      <c r="E174" s="33"/>
      <c r="F174" s="23"/>
    </row>
    <row r="175" spans="1:6" ht="94.5" x14ac:dyDescent="0.2">
      <c r="A175" s="19" t="s">
        <v>187</v>
      </c>
      <c r="B175" s="21" t="s">
        <v>470</v>
      </c>
      <c r="C175" s="17">
        <v>30741</v>
      </c>
      <c r="D175" s="17">
        <v>0</v>
      </c>
      <c r="E175" s="33"/>
      <c r="F175" s="23"/>
    </row>
    <row r="176" spans="1:6" ht="94.5" x14ac:dyDescent="0.2">
      <c r="A176" s="19" t="s">
        <v>188</v>
      </c>
      <c r="B176" s="21" t="s">
        <v>83</v>
      </c>
      <c r="C176" s="17">
        <v>44421.7</v>
      </c>
      <c r="D176" s="17">
        <v>43911.980060000002</v>
      </c>
      <c r="E176" s="33"/>
      <c r="F176" s="23"/>
    </row>
    <row r="177" spans="1:6" ht="126" x14ac:dyDescent="0.2">
      <c r="A177" s="19" t="s">
        <v>189</v>
      </c>
      <c r="B177" s="25" t="s">
        <v>471</v>
      </c>
      <c r="C177" s="17">
        <v>77.400000000000006</v>
      </c>
      <c r="D177" s="17">
        <v>33.148800000000001</v>
      </c>
      <c r="E177" s="33"/>
      <c r="F177" s="23"/>
    </row>
    <row r="178" spans="1:6" ht="47.25" x14ac:dyDescent="0.2">
      <c r="A178" s="19" t="s">
        <v>190</v>
      </c>
      <c r="B178" s="21" t="s">
        <v>82</v>
      </c>
      <c r="C178" s="17">
        <v>569048.6</v>
      </c>
      <c r="D178" s="17">
        <v>362545</v>
      </c>
      <c r="E178" s="33"/>
      <c r="F178" s="23"/>
    </row>
    <row r="179" spans="1:6" ht="78.75" x14ac:dyDescent="0.2">
      <c r="A179" s="19" t="s">
        <v>191</v>
      </c>
      <c r="B179" s="25" t="s">
        <v>307</v>
      </c>
      <c r="C179" s="17">
        <v>500695.6</v>
      </c>
      <c r="D179" s="17">
        <v>198357.95083000002</v>
      </c>
      <c r="E179" s="34"/>
      <c r="F179" s="23"/>
    </row>
    <row r="180" spans="1:6" ht="47.25" x14ac:dyDescent="0.2">
      <c r="A180" s="19" t="s">
        <v>227</v>
      </c>
      <c r="B180" s="25" t="s">
        <v>228</v>
      </c>
      <c r="C180" s="17">
        <v>1981849.2</v>
      </c>
      <c r="D180" s="17">
        <v>1003687.95782</v>
      </c>
      <c r="E180" s="33"/>
      <c r="F180" s="23"/>
    </row>
    <row r="181" spans="1:6" ht="78.75" x14ac:dyDescent="0.2">
      <c r="A181" s="19" t="s">
        <v>192</v>
      </c>
      <c r="B181" s="21" t="s">
        <v>355</v>
      </c>
      <c r="C181" s="17">
        <v>133587.29999999999</v>
      </c>
      <c r="D181" s="17">
        <v>71241.445200000002</v>
      </c>
      <c r="E181" s="33"/>
      <c r="F181" s="23"/>
    </row>
    <row r="182" spans="1:6" ht="100.5" customHeight="1" x14ac:dyDescent="0.2">
      <c r="A182" s="19" t="s">
        <v>415</v>
      </c>
      <c r="B182" s="21" t="s">
        <v>417</v>
      </c>
      <c r="C182" s="17">
        <v>17077.400000000001</v>
      </c>
      <c r="D182" s="17">
        <v>17067</v>
      </c>
      <c r="E182" s="33"/>
      <c r="F182" s="23"/>
    </row>
    <row r="183" spans="1:6" ht="100.5" customHeight="1" x14ac:dyDescent="0.2">
      <c r="A183" s="19" t="s">
        <v>416</v>
      </c>
      <c r="B183" s="21" t="s">
        <v>418</v>
      </c>
      <c r="C183" s="17">
        <v>253956.3</v>
      </c>
      <c r="D183" s="17">
        <v>253956.3</v>
      </c>
      <c r="E183" s="33"/>
      <c r="F183" s="23"/>
    </row>
    <row r="184" spans="1:6" ht="141.75" x14ac:dyDescent="0.2">
      <c r="A184" s="19" t="s">
        <v>193</v>
      </c>
      <c r="B184" s="21" t="s">
        <v>95</v>
      </c>
      <c r="C184" s="17">
        <v>565249.69999999995</v>
      </c>
      <c r="D184" s="17">
        <v>436960.99111</v>
      </c>
      <c r="E184" s="33"/>
      <c r="F184" s="23"/>
    </row>
    <row r="185" spans="1:6" ht="40.5" customHeight="1" x14ac:dyDescent="0.2">
      <c r="A185" s="19" t="s">
        <v>194</v>
      </c>
      <c r="B185" s="21" t="s">
        <v>384</v>
      </c>
      <c r="C185" s="17">
        <v>236842.9</v>
      </c>
      <c r="D185" s="17">
        <v>124359.84240000001</v>
      </c>
      <c r="E185" s="34"/>
      <c r="F185" s="23"/>
    </row>
    <row r="186" spans="1:6" ht="21.75" customHeight="1" x14ac:dyDescent="0.2">
      <c r="A186" s="2" t="s">
        <v>195</v>
      </c>
      <c r="B186" s="21" t="s">
        <v>196</v>
      </c>
      <c r="C186" s="17">
        <f>SUM(C187:C193)</f>
        <v>2233616.60592</v>
      </c>
      <c r="D186" s="17">
        <f>SUM(D187:D193)</f>
        <v>1382212.66454</v>
      </c>
      <c r="E186" s="33"/>
      <c r="F186" s="23"/>
    </row>
    <row r="187" spans="1:6" ht="199.5" customHeight="1" x14ac:dyDescent="0.2">
      <c r="A187" s="2" t="s">
        <v>316</v>
      </c>
      <c r="B187" s="21" t="s">
        <v>385</v>
      </c>
      <c r="C187" s="17">
        <v>41618.5</v>
      </c>
      <c r="D187" s="17">
        <v>17227.65654</v>
      </c>
      <c r="E187" s="33"/>
      <c r="F187" s="23"/>
    </row>
    <row r="188" spans="1:6" ht="78.75" x14ac:dyDescent="0.2">
      <c r="A188" s="2" t="s">
        <v>197</v>
      </c>
      <c r="B188" s="21" t="s">
        <v>98</v>
      </c>
      <c r="C188" s="17">
        <v>7437.44607</v>
      </c>
      <c r="D188" s="17">
        <v>7437.44607</v>
      </c>
      <c r="E188" s="33"/>
      <c r="F188" s="23"/>
    </row>
    <row r="189" spans="1:6" ht="78.75" x14ac:dyDescent="0.2">
      <c r="A189" s="19" t="s">
        <v>198</v>
      </c>
      <c r="B189" s="21" t="s">
        <v>137</v>
      </c>
      <c r="C189" s="17">
        <v>5750.7598499999995</v>
      </c>
      <c r="D189" s="17">
        <v>5750.7598499999995</v>
      </c>
      <c r="E189" s="33"/>
      <c r="F189" s="23"/>
    </row>
    <row r="190" spans="1:6" ht="63" x14ac:dyDescent="0.2">
      <c r="A190" s="19" t="s">
        <v>199</v>
      </c>
      <c r="B190" s="21" t="s">
        <v>97</v>
      </c>
      <c r="C190" s="17">
        <v>111700.4</v>
      </c>
      <c r="D190" s="17">
        <v>100891.23045</v>
      </c>
      <c r="E190" s="33"/>
      <c r="F190" s="23"/>
    </row>
    <row r="191" spans="1:6" ht="157.5" x14ac:dyDescent="0.2">
      <c r="A191" s="19" t="s">
        <v>200</v>
      </c>
      <c r="B191" s="21" t="s">
        <v>265</v>
      </c>
      <c r="C191" s="17">
        <v>1679234.6</v>
      </c>
      <c r="D191" s="17">
        <v>1046769.4626900001</v>
      </c>
      <c r="E191" s="33"/>
      <c r="F191" s="23"/>
    </row>
    <row r="192" spans="1:6" ht="189" x14ac:dyDescent="0.2">
      <c r="A192" s="19" t="s">
        <v>229</v>
      </c>
      <c r="B192" s="21" t="s">
        <v>383</v>
      </c>
      <c r="C192" s="17">
        <v>150781.6</v>
      </c>
      <c r="D192" s="17">
        <v>74842.808940000003</v>
      </c>
      <c r="E192" s="33"/>
      <c r="F192" s="23"/>
    </row>
    <row r="193" spans="1:6" ht="31.5" x14ac:dyDescent="0.2">
      <c r="A193" s="19" t="s">
        <v>493</v>
      </c>
      <c r="B193" s="21" t="s">
        <v>472</v>
      </c>
      <c r="C193" s="17">
        <v>237093.3</v>
      </c>
      <c r="D193" s="17">
        <v>129293.3</v>
      </c>
      <c r="E193" s="33"/>
      <c r="F193" s="23"/>
    </row>
    <row r="194" spans="1:6" ht="47.25" x14ac:dyDescent="0.2">
      <c r="A194" s="19" t="s">
        <v>299</v>
      </c>
      <c r="B194" s="21" t="s">
        <v>298</v>
      </c>
      <c r="C194" s="18">
        <f>C195+C196</f>
        <v>1008637.11731</v>
      </c>
      <c r="D194" s="18">
        <f>D195+D196</f>
        <v>384186.06180999998</v>
      </c>
      <c r="E194" s="33"/>
      <c r="F194" s="23"/>
    </row>
    <row r="195" spans="1:6" ht="126" x14ac:dyDescent="0.2">
      <c r="A195" s="19" t="s">
        <v>419</v>
      </c>
      <c r="B195" s="21" t="s">
        <v>420</v>
      </c>
      <c r="C195" s="18">
        <v>805611.5</v>
      </c>
      <c r="D195" s="35">
        <v>386284.88</v>
      </c>
      <c r="E195" s="33"/>
      <c r="F195" s="23"/>
    </row>
    <row r="196" spans="1:6" ht="78.75" x14ac:dyDescent="0.2">
      <c r="A196" s="19" t="s">
        <v>367</v>
      </c>
      <c r="B196" s="21" t="s">
        <v>368</v>
      </c>
      <c r="C196" s="35">
        <v>203025.61731</v>
      </c>
      <c r="D196" s="35">
        <v>-2098.81819</v>
      </c>
      <c r="E196" s="33"/>
      <c r="F196" s="23"/>
    </row>
    <row r="197" spans="1:6" ht="31.5" x14ac:dyDescent="0.2">
      <c r="A197" s="19" t="s">
        <v>494</v>
      </c>
      <c r="B197" s="21" t="s">
        <v>369</v>
      </c>
      <c r="C197" s="18">
        <f>C198</f>
        <v>33216.79</v>
      </c>
      <c r="D197" s="18">
        <f>D198</f>
        <v>33216.79</v>
      </c>
      <c r="E197" s="33"/>
      <c r="F197" s="23"/>
    </row>
    <row r="198" spans="1:6" ht="47.25" x14ac:dyDescent="0.2">
      <c r="A198" s="19" t="s">
        <v>371</v>
      </c>
      <c r="B198" s="21" t="s">
        <v>372</v>
      </c>
      <c r="C198" s="18">
        <v>33216.79</v>
      </c>
      <c r="D198" s="17">
        <v>33216.79</v>
      </c>
      <c r="E198" s="33"/>
      <c r="F198" s="23"/>
    </row>
    <row r="199" spans="1:6" ht="15.75" x14ac:dyDescent="0.2">
      <c r="A199" s="19" t="s">
        <v>495</v>
      </c>
      <c r="B199" s="2" t="s">
        <v>370</v>
      </c>
      <c r="C199" s="18">
        <f>C200</f>
        <v>0</v>
      </c>
      <c r="D199" s="18">
        <f>D200</f>
        <v>7581.8950000000004</v>
      </c>
      <c r="E199" s="33"/>
      <c r="F199" s="23"/>
    </row>
    <row r="200" spans="1:6" ht="31.5" x14ac:dyDescent="0.2">
      <c r="A200" s="19" t="s">
        <v>373</v>
      </c>
      <c r="B200" s="21" t="s">
        <v>374</v>
      </c>
      <c r="C200" s="18">
        <v>0</v>
      </c>
      <c r="D200" s="17">
        <v>7581.8950000000004</v>
      </c>
      <c r="E200" s="33"/>
      <c r="F200" s="23"/>
    </row>
    <row r="201" spans="1:6" s="8" customFormat="1" ht="129" customHeight="1" x14ac:dyDescent="0.2">
      <c r="A201" s="19" t="s">
        <v>496</v>
      </c>
      <c r="B201" s="21" t="s">
        <v>473</v>
      </c>
      <c r="C201" s="18">
        <f>C202</f>
        <v>0</v>
      </c>
      <c r="D201" s="38">
        <f>D202</f>
        <v>-4.9000000000000004</v>
      </c>
      <c r="E201" s="33"/>
      <c r="F201" s="42"/>
    </row>
    <row r="202" spans="1:6" s="8" customFormat="1" ht="126" x14ac:dyDescent="0.2">
      <c r="A202" s="19" t="s">
        <v>474</v>
      </c>
      <c r="B202" s="21" t="s">
        <v>475</v>
      </c>
      <c r="C202" s="18">
        <v>0</v>
      </c>
      <c r="D202" s="38">
        <v>-4.9000000000000004</v>
      </c>
      <c r="E202" s="33"/>
      <c r="F202" s="42"/>
    </row>
    <row r="203" spans="1:6" ht="78.75" x14ac:dyDescent="0.2">
      <c r="A203" s="2" t="s">
        <v>497</v>
      </c>
      <c r="B203" s="21" t="s">
        <v>110</v>
      </c>
      <c r="C203" s="18">
        <f>C204</f>
        <v>2209563.6411799993</v>
      </c>
      <c r="D203" s="18">
        <f>D204</f>
        <v>2387827.7408099999</v>
      </c>
      <c r="E203" s="30"/>
      <c r="F203" s="23"/>
    </row>
    <row r="204" spans="1:6" ht="95.25" customHeight="1" x14ac:dyDescent="0.2">
      <c r="A204" s="2" t="s">
        <v>201</v>
      </c>
      <c r="B204" s="21" t="s">
        <v>107</v>
      </c>
      <c r="C204" s="24">
        <f>SUM(C205:C220)</f>
        <v>2209563.6411799993</v>
      </c>
      <c r="D204" s="24">
        <f>SUM(D205:D220)</f>
        <v>2387827.7408099999</v>
      </c>
      <c r="E204" s="33"/>
      <c r="F204" s="23"/>
    </row>
    <row r="205" spans="1:6" ht="47.25" x14ac:dyDescent="0.2">
      <c r="A205" s="2" t="s">
        <v>421</v>
      </c>
      <c r="B205" s="21" t="s">
        <v>422</v>
      </c>
      <c r="C205" s="18">
        <v>2165342.8928899998</v>
      </c>
      <c r="D205" s="17">
        <v>2234502.8604699997</v>
      </c>
      <c r="E205" s="33"/>
      <c r="F205" s="23"/>
    </row>
    <row r="206" spans="1:6" ht="47.25" x14ac:dyDescent="0.2">
      <c r="A206" s="2" t="s">
        <v>498</v>
      </c>
      <c r="B206" s="21" t="s">
        <v>423</v>
      </c>
      <c r="C206" s="18">
        <v>32881.129999999997</v>
      </c>
      <c r="D206" s="17">
        <v>33006.04</v>
      </c>
      <c r="E206" s="33"/>
      <c r="F206" s="23"/>
    </row>
    <row r="207" spans="1:6" ht="78.75" x14ac:dyDescent="0.2">
      <c r="A207" s="2" t="s">
        <v>424</v>
      </c>
      <c r="B207" s="21" t="s">
        <v>428</v>
      </c>
      <c r="C207" s="18">
        <v>0</v>
      </c>
      <c r="D207" s="17">
        <v>344.31</v>
      </c>
      <c r="E207" s="33"/>
      <c r="F207" s="23"/>
    </row>
    <row r="208" spans="1:6" ht="78.75" x14ac:dyDescent="0.2">
      <c r="A208" s="2" t="s">
        <v>425</v>
      </c>
      <c r="B208" s="21" t="s">
        <v>429</v>
      </c>
      <c r="C208" s="18">
        <v>2436.11</v>
      </c>
      <c r="D208" s="17">
        <v>3694.78</v>
      </c>
      <c r="E208" s="33"/>
      <c r="F208" s="23"/>
    </row>
    <row r="209" spans="1:6" ht="113.25" customHeight="1" x14ac:dyDescent="0.2">
      <c r="A209" s="2" t="s">
        <v>426</v>
      </c>
      <c r="B209" s="21" t="s">
        <v>430</v>
      </c>
      <c r="C209" s="18">
        <v>153.54</v>
      </c>
      <c r="D209" s="17">
        <v>203.85</v>
      </c>
      <c r="E209" s="33"/>
      <c r="F209" s="23"/>
    </row>
    <row r="210" spans="1:6" ht="111.75" customHeight="1" x14ac:dyDescent="0.2">
      <c r="A210" s="2" t="s">
        <v>427</v>
      </c>
      <c r="B210" s="21" t="s">
        <v>431</v>
      </c>
      <c r="C210" s="18">
        <v>0</v>
      </c>
      <c r="D210" s="17">
        <v>160.19</v>
      </c>
      <c r="E210" s="33"/>
      <c r="F210" s="23"/>
    </row>
    <row r="211" spans="1:6" ht="110.25" x14ac:dyDescent="0.2">
      <c r="A211" s="2" t="s">
        <v>202</v>
      </c>
      <c r="B211" s="21" t="s">
        <v>136</v>
      </c>
      <c r="C211" s="18">
        <v>85.56</v>
      </c>
      <c r="D211" s="17">
        <v>16363.7</v>
      </c>
      <c r="E211" s="33"/>
      <c r="F211" s="23"/>
    </row>
    <row r="212" spans="1:6" ht="110.25" x14ac:dyDescent="0.2">
      <c r="A212" s="2" t="s">
        <v>432</v>
      </c>
      <c r="B212" s="21" t="s">
        <v>433</v>
      </c>
      <c r="C212" s="18">
        <v>753.05</v>
      </c>
      <c r="D212" s="17">
        <v>891.61</v>
      </c>
      <c r="E212" s="33"/>
      <c r="F212" s="23"/>
    </row>
    <row r="213" spans="1:6" ht="63" x14ac:dyDescent="0.2">
      <c r="A213" s="2" t="s">
        <v>203</v>
      </c>
      <c r="B213" s="21" t="s">
        <v>106</v>
      </c>
      <c r="C213" s="18">
        <v>45.04</v>
      </c>
      <c r="D213" s="17">
        <v>828.06081999999992</v>
      </c>
      <c r="E213" s="33"/>
      <c r="F213" s="23"/>
    </row>
    <row r="214" spans="1:6" ht="63" x14ac:dyDescent="0.2">
      <c r="A214" s="2" t="s">
        <v>435</v>
      </c>
      <c r="B214" s="21" t="s">
        <v>434</v>
      </c>
      <c r="C214" s="18">
        <v>0</v>
      </c>
      <c r="D214" s="17">
        <v>954.32</v>
      </c>
      <c r="E214" s="33"/>
      <c r="F214" s="23"/>
    </row>
    <row r="215" spans="1:6" ht="78.75" x14ac:dyDescent="0.2">
      <c r="A215" s="2" t="s">
        <v>251</v>
      </c>
      <c r="B215" s="21" t="s">
        <v>252</v>
      </c>
      <c r="C215" s="18">
        <v>0</v>
      </c>
      <c r="D215" s="17">
        <v>5232.92</v>
      </c>
      <c r="E215" s="33"/>
      <c r="F215" s="23"/>
    </row>
    <row r="216" spans="1:6" ht="80.25" customHeight="1" x14ac:dyDescent="0.2">
      <c r="A216" s="2" t="s">
        <v>436</v>
      </c>
      <c r="B216" s="21" t="s">
        <v>437</v>
      </c>
      <c r="C216" s="18">
        <v>0</v>
      </c>
      <c r="D216" s="17">
        <v>235.66</v>
      </c>
      <c r="E216" s="33"/>
      <c r="F216" s="23"/>
    </row>
    <row r="217" spans="1:6" ht="204.75" x14ac:dyDescent="0.2">
      <c r="A217" s="2" t="s">
        <v>438</v>
      </c>
      <c r="B217" s="21" t="s">
        <v>439</v>
      </c>
      <c r="C217" s="18">
        <v>82.93</v>
      </c>
      <c r="D217" s="17">
        <v>82.97</v>
      </c>
      <c r="E217" s="33"/>
      <c r="F217" s="23"/>
    </row>
    <row r="218" spans="1:6" ht="189" x14ac:dyDescent="0.2">
      <c r="A218" s="2" t="s">
        <v>204</v>
      </c>
      <c r="B218" s="21" t="s">
        <v>308</v>
      </c>
      <c r="C218" s="18">
        <v>83.48</v>
      </c>
      <c r="D218" s="17">
        <v>781.24</v>
      </c>
      <c r="E218" s="32"/>
      <c r="F218" s="23"/>
    </row>
    <row r="219" spans="1:6" ht="110.25" x14ac:dyDescent="0.2">
      <c r="A219" s="2" t="s">
        <v>389</v>
      </c>
      <c r="B219" s="21" t="s">
        <v>390</v>
      </c>
      <c r="C219" s="18">
        <v>3393.5682900000002</v>
      </c>
      <c r="D219" s="17">
        <v>3542.22</v>
      </c>
      <c r="E219" s="32"/>
      <c r="F219" s="23"/>
    </row>
    <row r="220" spans="1:6" ht="78.75" x14ac:dyDescent="0.2">
      <c r="A220" s="2" t="s">
        <v>205</v>
      </c>
      <c r="B220" s="21" t="s">
        <v>99</v>
      </c>
      <c r="C220" s="18">
        <v>4306.34</v>
      </c>
      <c r="D220" s="17">
        <v>87003.009519999992</v>
      </c>
      <c r="E220" s="31"/>
      <c r="F220" s="23"/>
    </row>
    <row r="221" spans="1:6" ht="66" customHeight="1" x14ac:dyDescent="0.2">
      <c r="A221" s="2" t="s">
        <v>309</v>
      </c>
      <c r="B221" s="21" t="s">
        <v>314</v>
      </c>
      <c r="C221" s="26">
        <f>C222</f>
        <v>-153320.21271000002</v>
      </c>
      <c r="D221" s="26">
        <f>D222</f>
        <v>-289986.95082999999</v>
      </c>
      <c r="E221" s="31"/>
      <c r="F221" s="23"/>
    </row>
    <row r="222" spans="1:6" ht="70.5" customHeight="1" x14ac:dyDescent="0.2">
      <c r="A222" s="2" t="s">
        <v>206</v>
      </c>
      <c r="B222" s="21" t="s">
        <v>108</v>
      </c>
      <c r="C222" s="26">
        <f>SUM(C223:C264)</f>
        <v>-153320.21271000002</v>
      </c>
      <c r="D222" s="26">
        <f>SUM(D223:D264)</f>
        <v>-289986.95082999999</v>
      </c>
      <c r="E222" s="31"/>
      <c r="F222" s="23"/>
    </row>
    <row r="223" spans="1:6" ht="54" customHeight="1" x14ac:dyDescent="0.2">
      <c r="A223" s="2" t="s">
        <v>253</v>
      </c>
      <c r="B223" s="21" t="s">
        <v>254</v>
      </c>
      <c r="C223" s="26">
        <v>-246.36</v>
      </c>
      <c r="D223" s="26">
        <v>-873.81844999999998</v>
      </c>
      <c r="E223" s="31"/>
      <c r="F223" s="23"/>
    </row>
    <row r="224" spans="1:6" ht="54.75" customHeight="1" x14ac:dyDescent="0.2">
      <c r="A224" s="2" t="s">
        <v>477</v>
      </c>
      <c r="B224" s="21" t="s">
        <v>476</v>
      </c>
      <c r="C224" s="36">
        <v>0</v>
      </c>
      <c r="D224" s="26">
        <v>-200.49270000000001</v>
      </c>
      <c r="E224" s="31"/>
      <c r="F224" s="23"/>
    </row>
    <row r="225" spans="1:6" ht="126" x14ac:dyDescent="0.2">
      <c r="A225" s="2" t="s">
        <v>207</v>
      </c>
      <c r="B225" s="21" t="s">
        <v>138</v>
      </c>
      <c r="C225" s="26">
        <v>-501.47</v>
      </c>
      <c r="D225" s="26">
        <v>-3111.2080899999996</v>
      </c>
      <c r="E225" s="31"/>
      <c r="F225" s="23"/>
    </row>
    <row r="226" spans="1:6" ht="78.75" x14ac:dyDescent="0.2">
      <c r="A226" s="2" t="s">
        <v>479</v>
      </c>
      <c r="B226" s="21" t="s">
        <v>478</v>
      </c>
      <c r="C226" s="26">
        <v>-436.19833</v>
      </c>
      <c r="D226" s="26">
        <v>-436.19833</v>
      </c>
      <c r="E226" s="31"/>
      <c r="F226" s="23"/>
    </row>
    <row r="227" spans="1:6" ht="78.75" x14ac:dyDescent="0.2">
      <c r="A227" s="2" t="s">
        <v>255</v>
      </c>
      <c r="B227" s="21" t="s">
        <v>256</v>
      </c>
      <c r="C227" s="26">
        <v>-0.28999999999999998</v>
      </c>
      <c r="D227" s="26">
        <v>-14.24694</v>
      </c>
      <c r="E227" s="31"/>
      <c r="F227" s="23"/>
    </row>
    <row r="228" spans="1:6" ht="126" x14ac:dyDescent="0.2">
      <c r="A228" s="2" t="s">
        <v>481</v>
      </c>
      <c r="B228" s="21" t="s">
        <v>480</v>
      </c>
      <c r="C228" s="26">
        <v>-7.1134700000000004</v>
      </c>
      <c r="D228" s="26">
        <v>-7.1134700000000004</v>
      </c>
      <c r="E228" s="31"/>
      <c r="F228" s="23"/>
    </row>
    <row r="229" spans="1:6" ht="189" x14ac:dyDescent="0.2">
      <c r="A229" s="2" t="s">
        <v>208</v>
      </c>
      <c r="B229" s="25" t="s">
        <v>386</v>
      </c>
      <c r="C229" s="26">
        <v>-173.04</v>
      </c>
      <c r="D229" s="26">
        <v>-5597.7707699999992</v>
      </c>
      <c r="E229" s="31"/>
      <c r="F229" s="23"/>
    </row>
    <row r="230" spans="1:6" ht="63" x14ac:dyDescent="0.2">
      <c r="A230" s="2" t="s">
        <v>440</v>
      </c>
      <c r="B230" s="25" t="s">
        <v>441</v>
      </c>
      <c r="C230" s="26">
        <v>-2436.1</v>
      </c>
      <c r="D230" s="26">
        <v>-2436.1</v>
      </c>
      <c r="E230" s="31"/>
      <c r="F230" s="23"/>
    </row>
    <row r="231" spans="1:6" ht="99" customHeight="1" x14ac:dyDescent="0.2">
      <c r="A231" s="2" t="s">
        <v>292</v>
      </c>
      <c r="B231" s="25" t="s">
        <v>293</v>
      </c>
      <c r="C231" s="26">
        <v>-153.54</v>
      </c>
      <c r="D231" s="26">
        <v>-201.80674999999999</v>
      </c>
      <c r="E231" s="31"/>
      <c r="F231" s="23"/>
    </row>
    <row r="232" spans="1:6" ht="47.25" x14ac:dyDescent="0.2">
      <c r="A232" s="2" t="s">
        <v>301</v>
      </c>
      <c r="B232" s="25" t="s">
        <v>300</v>
      </c>
      <c r="C232" s="26">
        <v>-3.37459</v>
      </c>
      <c r="D232" s="26">
        <v>-3.37459</v>
      </c>
      <c r="E232" s="31"/>
      <c r="F232" s="23"/>
    </row>
    <row r="233" spans="1:6" ht="97.5" customHeight="1" x14ac:dyDescent="0.2">
      <c r="A233" s="2" t="s">
        <v>442</v>
      </c>
      <c r="B233" s="25" t="s">
        <v>443</v>
      </c>
      <c r="C233" s="36">
        <v>0</v>
      </c>
      <c r="D233" s="26">
        <v>-156.98651000000001</v>
      </c>
      <c r="E233" s="31"/>
      <c r="F233" s="23"/>
    </row>
    <row r="234" spans="1:6" ht="63" x14ac:dyDescent="0.2">
      <c r="A234" s="2" t="s">
        <v>483</v>
      </c>
      <c r="B234" s="25" t="s">
        <v>482</v>
      </c>
      <c r="C234" s="26">
        <v>-73903.876359999995</v>
      </c>
      <c r="D234" s="26">
        <v>-73903.876359999995</v>
      </c>
      <c r="E234" s="31"/>
      <c r="F234" s="23"/>
    </row>
    <row r="235" spans="1:6" ht="126" x14ac:dyDescent="0.2">
      <c r="A235" s="2" t="s">
        <v>236</v>
      </c>
      <c r="B235" s="25" t="s">
        <v>484</v>
      </c>
      <c r="C235" s="26">
        <v>-1205.7500299999999</v>
      </c>
      <c r="D235" s="26">
        <v>-2763.7718399999999</v>
      </c>
      <c r="E235" s="31"/>
      <c r="F235" s="23"/>
    </row>
    <row r="236" spans="1:6" ht="63" x14ac:dyDescent="0.2">
      <c r="A236" s="2" t="s">
        <v>262</v>
      </c>
      <c r="B236" s="25" t="s">
        <v>263</v>
      </c>
      <c r="C236" s="26">
        <v>-116.17038000000001</v>
      </c>
      <c r="D236" s="26">
        <v>-485.62622999999996</v>
      </c>
      <c r="E236" s="31"/>
      <c r="F236" s="23"/>
    </row>
    <row r="237" spans="1:6" ht="80.25" customHeight="1" x14ac:dyDescent="0.2">
      <c r="A237" s="2" t="s">
        <v>257</v>
      </c>
      <c r="B237" s="25" t="s">
        <v>258</v>
      </c>
      <c r="C237" s="26">
        <v>-85.56456</v>
      </c>
      <c r="D237" s="26">
        <v>-15823.96571</v>
      </c>
      <c r="E237" s="31"/>
      <c r="F237" s="23"/>
    </row>
    <row r="238" spans="1:6" ht="78.75" x14ac:dyDescent="0.2">
      <c r="A238" s="2" t="s">
        <v>444</v>
      </c>
      <c r="B238" s="25" t="s">
        <v>445</v>
      </c>
      <c r="C238" s="36">
        <v>0</v>
      </c>
      <c r="D238" s="26">
        <v>-35.612749999999998</v>
      </c>
      <c r="E238" s="31"/>
      <c r="F238" s="23"/>
    </row>
    <row r="239" spans="1:6" ht="126" x14ac:dyDescent="0.2">
      <c r="A239" s="2" t="s">
        <v>294</v>
      </c>
      <c r="B239" s="25" t="s">
        <v>295</v>
      </c>
      <c r="C239" s="26">
        <v>-40.756070000000001</v>
      </c>
      <c r="D239" s="26">
        <v>-40.756070000000001</v>
      </c>
      <c r="E239" s="31"/>
      <c r="F239" s="23"/>
    </row>
    <row r="240" spans="1:6" ht="78.75" x14ac:dyDescent="0.2">
      <c r="A240" s="2" t="s">
        <v>259</v>
      </c>
      <c r="B240" s="25" t="s">
        <v>260</v>
      </c>
      <c r="C240" s="26">
        <v>-637.19000000000005</v>
      </c>
      <c r="D240" s="26">
        <v>-6403.2838200000006</v>
      </c>
      <c r="E240" s="31"/>
      <c r="F240" s="23"/>
    </row>
    <row r="241" spans="1:6" ht="94.5" x14ac:dyDescent="0.2">
      <c r="A241" s="2" t="s">
        <v>446</v>
      </c>
      <c r="B241" s="25" t="s">
        <v>447</v>
      </c>
      <c r="C241" s="26">
        <v>-753.05</v>
      </c>
      <c r="D241" s="26">
        <v>-753.05</v>
      </c>
      <c r="E241" s="31"/>
      <c r="F241" s="23"/>
    </row>
    <row r="242" spans="1:6" ht="94.5" x14ac:dyDescent="0.2">
      <c r="A242" s="2" t="s">
        <v>486</v>
      </c>
      <c r="B242" s="25" t="s">
        <v>485</v>
      </c>
      <c r="C242" s="24">
        <v>0</v>
      </c>
      <c r="D242" s="26">
        <v>-20433.049649999997</v>
      </c>
      <c r="E242" s="31"/>
      <c r="F242" s="23"/>
    </row>
    <row r="243" spans="1:6" ht="48.75" customHeight="1" x14ac:dyDescent="0.2">
      <c r="A243" s="2" t="s">
        <v>209</v>
      </c>
      <c r="B243" s="21" t="s">
        <v>109</v>
      </c>
      <c r="C243" s="26">
        <v>-1049.1199999999999</v>
      </c>
      <c r="D243" s="26">
        <v>-1556.9531299999999</v>
      </c>
      <c r="E243" s="31"/>
      <c r="F243" s="23"/>
    </row>
    <row r="244" spans="1:6" ht="63" x14ac:dyDescent="0.2">
      <c r="A244" s="28" t="s">
        <v>356</v>
      </c>
      <c r="B244" s="21" t="s">
        <v>357</v>
      </c>
      <c r="C244" s="24">
        <v>0</v>
      </c>
      <c r="D244" s="26">
        <v>-769.97014000000001</v>
      </c>
      <c r="E244" s="31"/>
      <c r="F244" s="23"/>
    </row>
    <row r="245" spans="1:6" ht="78.75" x14ac:dyDescent="0.2">
      <c r="A245" s="28" t="s">
        <v>487</v>
      </c>
      <c r="B245" s="21" t="s">
        <v>488</v>
      </c>
      <c r="C245" s="24">
        <v>0</v>
      </c>
      <c r="D245" s="26">
        <v>-26.959430000000001</v>
      </c>
      <c r="E245" s="31"/>
      <c r="F245" s="23"/>
    </row>
    <row r="246" spans="1:6" ht="94.5" x14ac:dyDescent="0.2">
      <c r="A246" s="28" t="s">
        <v>376</v>
      </c>
      <c r="B246" s="29" t="s">
        <v>377</v>
      </c>
      <c r="C246" s="26">
        <v>-0.4</v>
      </c>
      <c r="D246" s="26">
        <v>-6893.0142699999997</v>
      </c>
      <c r="E246" s="31"/>
      <c r="F246" s="23"/>
    </row>
    <row r="247" spans="1:6" ht="63" x14ac:dyDescent="0.2">
      <c r="A247" s="28" t="s">
        <v>375</v>
      </c>
      <c r="B247" s="29" t="s">
        <v>378</v>
      </c>
      <c r="C247" s="24">
        <v>0</v>
      </c>
      <c r="D247" s="26">
        <v>-2004.64292</v>
      </c>
      <c r="E247" s="31"/>
      <c r="F247" s="23"/>
    </row>
    <row r="248" spans="1:6" ht="63" x14ac:dyDescent="0.2">
      <c r="A248" s="2" t="s">
        <v>237</v>
      </c>
      <c r="B248" s="21" t="s">
        <v>448</v>
      </c>
      <c r="C248" s="26">
        <v>-487.65</v>
      </c>
      <c r="D248" s="26">
        <v>-832.38568999999995</v>
      </c>
      <c r="E248" s="31"/>
      <c r="F248" s="23"/>
    </row>
    <row r="249" spans="1:6" ht="47.25" x14ac:dyDescent="0.2">
      <c r="A249" s="2" t="s">
        <v>449</v>
      </c>
      <c r="B249" s="21" t="s">
        <v>450</v>
      </c>
      <c r="C249" s="24">
        <v>0</v>
      </c>
      <c r="D249" s="26">
        <v>-944.77</v>
      </c>
      <c r="E249" s="31"/>
      <c r="F249" s="23"/>
    </row>
    <row r="250" spans="1:6" ht="63" x14ac:dyDescent="0.2">
      <c r="A250" s="2" t="s">
        <v>379</v>
      </c>
      <c r="B250" s="21" t="s">
        <v>380</v>
      </c>
      <c r="C250" s="24">
        <v>0</v>
      </c>
      <c r="D250" s="26">
        <v>-4761.96</v>
      </c>
      <c r="E250" s="31"/>
      <c r="F250" s="23"/>
    </row>
    <row r="251" spans="1:6" ht="63" x14ac:dyDescent="0.2">
      <c r="A251" s="2" t="s">
        <v>451</v>
      </c>
      <c r="B251" s="21" t="s">
        <v>452</v>
      </c>
      <c r="C251" s="26">
        <v>-41.74</v>
      </c>
      <c r="D251" s="26">
        <v>-41.74</v>
      </c>
      <c r="E251" s="31"/>
      <c r="F251" s="23"/>
    </row>
    <row r="252" spans="1:6" ht="97.5" customHeight="1" x14ac:dyDescent="0.2">
      <c r="A252" s="2" t="s">
        <v>490</v>
      </c>
      <c r="B252" s="21" t="s">
        <v>489</v>
      </c>
      <c r="C252" s="24">
        <v>0</v>
      </c>
      <c r="D252" s="26">
        <v>-1376.3443300000001</v>
      </c>
      <c r="E252" s="31"/>
      <c r="F252" s="23"/>
    </row>
    <row r="253" spans="1:6" ht="81.75" customHeight="1" x14ac:dyDescent="0.2">
      <c r="A253" s="2" t="s">
        <v>358</v>
      </c>
      <c r="B253" s="21" t="s">
        <v>359</v>
      </c>
      <c r="C253" s="26">
        <v>-2938.69</v>
      </c>
      <c r="D253" s="26">
        <v>-2938.69</v>
      </c>
      <c r="E253" s="31"/>
      <c r="F253" s="23"/>
    </row>
    <row r="254" spans="1:6" ht="63" x14ac:dyDescent="0.2">
      <c r="A254" s="2" t="s">
        <v>210</v>
      </c>
      <c r="B254" s="21" t="s">
        <v>310</v>
      </c>
      <c r="C254" s="26">
        <v>-53.99</v>
      </c>
      <c r="D254" s="26">
        <v>-1240.5999999999999</v>
      </c>
      <c r="E254" s="32"/>
      <c r="F254" s="23"/>
    </row>
    <row r="255" spans="1:6" ht="54.75" customHeight="1" x14ac:dyDescent="0.2">
      <c r="A255" s="2" t="s">
        <v>211</v>
      </c>
      <c r="B255" s="21" t="s">
        <v>139</v>
      </c>
      <c r="C255" s="26">
        <v>-14.44</v>
      </c>
      <c r="D255" s="26">
        <v>-106.72681</v>
      </c>
      <c r="E255" s="31"/>
      <c r="F255" s="23"/>
    </row>
    <row r="256" spans="1:6" ht="88.5" customHeight="1" x14ac:dyDescent="0.2">
      <c r="A256" s="2" t="s">
        <v>212</v>
      </c>
      <c r="B256" s="21" t="s">
        <v>360</v>
      </c>
      <c r="C256" s="26">
        <v>-9.1</v>
      </c>
      <c r="D256" s="26">
        <v>-9.1</v>
      </c>
      <c r="E256" s="31"/>
      <c r="F256" s="23"/>
    </row>
    <row r="257" spans="1:6" ht="60" customHeight="1" x14ac:dyDescent="0.2">
      <c r="A257" s="2" t="s">
        <v>303</v>
      </c>
      <c r="B257" s="21" t="s">
        <v>302</v>
      </c>
      <c r="C257" s="18">
        <v>0</v>
      </c>
      <c r="D257" s="26">
        <v>-61036.383670000003</v>
      </c>
      <c r="E257" s="31"/>
      <c r="F257" s="23"/>
    </row>
    <row r="258" spans="1:6" ht="201.75" customHeight="1" x14ac:dyDescent="0.2">
      <c r="A258" s="19" t="s">
        <v>381</v>
      </c>
      <c r="B258" s="21" t="s">
        <v>491</v>
      </c>
      <c r="C258" s="26">
        <v>-226.35</v>
      </c>
      <c r="D258" s="26">
        <v>-226.39</v>
      </c>
      <c r="E258" s="31"/>
      <c r="F258" s="23"/>
    </row>
    <row r="259" spans="1:6" ht="78.75" customHeight="1" x14ac:dyDescent="0.2">
      <c r="A259" s="19" t="s">
        <v>230</v>
      </c>
      <c r="B259" s="21" t="s">
        <v>100</v>
      </c>
      <c r="C259" s="18">
        <v>0</v>
      </c>
      <c r="D259" s="26">
        <v>-136.1387</v>
      </c>
      <c r="E259" s="31"/>
      <c r="F259" s="23"/>
    </row>
    <row r="260" spans="1:6" ht="157.5" x14ac:dyDescent="0.2">
      <c r="A260" s="19" t="s">
        <v>213</v>
      </c>
      <c r="B260" s="21" t="s">
        <v>311</v>
      </c>
      <c r="C260" s="26">
        <v>-83.48</v>
      </c>
      <c r="D260" s="26">
        <v>-781.24</v>
      </c>
      <c r="E260" s="32"/>
      <c r="F260" s="23"/>
    </row>
    <row r="261" spans="1:6" ht="189" x14ac:dyDescent="0.2">
      <c r="A261" s="19" t="s">
        <v>261</v>
      </c>
      <c r="B261" s="21" t="s">
        <v>460</v>
      </c>
      <c r="C261" s="26">
        <v>-1280.55</v>
      </c>
      <c r="D261" s="26">
        <v>-1867.51</v>
      </c>
      <c r="E261" s="31"/>
      <c r="F261" s="23"/>
    </row>
    <row r="262" spans="1:6" ht="173.25" x14ac:dyDescent="0.2">
      <c r="A262" s="19" t="s">
        <v>361</v>
      </c>
      <c r="B262" s="25" t="s">
        <v>362</v>
      </c>
      <c r="C262" s="26">
        <v>-63015.637179999998</v>
      </c>
      <c r="D262" s="26">
        <v>-63015.637179999998</v>
      </c>
      <c r="E262" s="31"/>
      <c r="F262" s="23"/>
    </row>
    <row r="263" spans="1:6" ht="94.5" x14ac:dyDescent="0.2">
      <c r="A263" s="19" t="s">
        <v>391</v>
      </c>
      <c r="B263" s="25" t="s">
        <v>392</v>
      </c>
      <c r="C263" s="26">
        <v>-3393.57</v>
      </c>
      <c r="D263" s="26">
        <v>-3542.22</v>
      </c>
      <c r="E263" s="31"/>
      <c r="F263" s="23"/>
    </row>
    <row r="264" spans="1:6" ht="63" x14ac:dyDescent="0.2">
      <c r="A264" s="19" t="s">
        <v>214</v>
      </c>
      <c r="B264" s="21" t="s">
        <v>111</v>
      </c>
      <c r="C264" s="26">
        <v>-25.65174</v>
      </c>
      <c r="D264" s="26">
        <v>-2195.4655299999999</v>
      </c>
      <c r="E264" s="31"/>
      <c r="F264" s="23"/>
    </row>
    <row r="265" spans="1:6" ht="22.5" customHeight="1" x14ac:dyDescent="0.2">
      <c r="A265" s="15" t="s">
        <v>215</v>
      </c>
      <c r="B265" s="15" t="s">
        <v>216</v>
      </c>
      <c r="C265" s="16">
        <f>C73+C6+0.1</f>
        <v>162770905.24169999</v>
      </c>
      <c r="D265" s="16">
        <f>D73+D6</f>
        <v>84643014.274470001</v>
      </c>
      <c r="E265" s="23"/>
      <c r="F265" s="23"/>
    </row>
    <row r="266" spans="1:6" ht="22.5" customHeight="1" x14ac:dyDescent="0.2">
      <c r="A266" s="40"/>
      <c r="B266" s="40"/>
      <c r="C266" s="41"/>
      <c r="D266" s="41"/>
      <c r="E266" s="23"/>
      <c r="F266" s="23"/>
    </row>
    <row r="267" spans="1:6" ht="25.5" customHeight="1" x14ac:dyDescent="0.2">
      <c r="B267" s="22" t="s">
        <v>266</v>
      </c>
      <c r="E267" s="23"/>
      <c r="F267" s="23"/>
    </row>
    <row r="269" spans="1:6" x14ac:dyDescent="0.2">
      <c r="B269" s="20"/>
    </row>
    <row r="270" spans="1:6" x14ac:dyDescent="0.2">
      <c r="B270" s="23"/>
    </row>
  </sheetData>
  <mergeCells count="2">
    <mergeCell ref="C1:D1"/>
    <mergeCell ref="A2:D2"/>
  </mergeCells>
  <phoneticPr fontId="6" type="noConversion"/>
  <pageMargins left="0.59055118110236227" right="0.39370078740157483" top="0.55118110236220474" bottom="0.62992125984251968" header="0.11811023622047245" footer="0"/>
  <pageSetup paperSize="9" scale="84" firstPageNumber="2" fitToHeight="0"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ЮКоренева</cp:lastModifiedBy>
  <cp:lastPrinted>2026-07-28T02:21:33Z</cp:lastPrinted>
  <dcterms:created xsi:type="dcterms:W3CDTF">2008-04-13T22:10:36Z</dcterms:created>
  <dcterms:modified xsi:type="dcterms:W3CDTF">2026-07-28T02:22:31Z</dcterms:modified>
</cp:coreProperties>
</file>