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9 месяцев 2025\на сайт\Рейтинг_НИФИ_9 месяцев 2025\"/>
    </mc:Choice>
  </mc:AlternateContent>
  <xr:revisionPtr revIDLastSave="0" documentId="13_ncr:1_{EF9943F9-7234-461E-93EE-7D2DD7365F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 РЗПР" sheetId="1" r:id="rId1"/>
  </sheets>
  <definedNames>
    <definedName name="_xlnm.Print_Titles" localSheetId="0">'Расходы РЗПР'!$3:$4</definedName>
    <definedName name="_xlnm.Print_Area" localSheetId="0">'Расходы РЗПР'!$A$1:$H$78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1" l="1"/>
  <c r="G72" i="1" s="1"/>
  <c r="H7" i="1"/>
  <c r="H8" i="1"/>
  <c r="H9" i="1"/>
  <c r="H10" i="1"/>
  <c r="H11" i="1"/>
  <c r="H12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4" i="1"/>
  <c r="H75" i="1"/>
  <c r="H76" i="1"/>
  <c r="H77" i="1"/>
  <c r="H6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3" i="1"/>
  <c r="G74" i="1"/>
  <c r="G75" i="1"/>
  <c r="G76" i="1"/>
  <c r="G77" i="1"/>
  <c r="G6" i="1"/>
  <c r="F6" i="1"/>
  <c r="E6" i="1"/>
  <c r="E69" i="1" l="1"/>
  <c r="F69" i="1"/>
  <c r="D74" i="1"/>
  <c r="D72" i="1"/>
  <c r="D69" i="1"/>
  <c r="D65" i="1"/>
  <c r="D59" i="1"/>
  <c r="D52" i="1"/>
  <c r="D48" i="1"/>
  <c r="D39" i="1"/>
  <c r="D35" i="1"/>
  <c r="D30" i="1"/>
  <c r="D21" i="1"/>
  <c r="D17" i="1"/>
  <c r="D15" i="1"/>
  <c r="D6" i="1"/>
  <c r="E15" i="1" l="1"/>
  <c r="F15" i="1"/>
  <c r="E17" i="1"/>
  <c r="F17" i="1"/>
  <c r="E21" i="1"/>
  <c r="F21" i="1"/>
  <c r="E30" i="1"/>
  <c r="F30" i="1"/>
  <c r="E35" i="1"/>
  <c r="F35" i="1"/>
  <c r="E39" i="1"/>
  <c r="F39" i="1"/>
  <c r="E48" i="1"/>
  <c r="F48" i="1"/>
  <c r="E52" i="1"/>
  <c r="G52" i="1" s="1"/>
  <c r="F52" i="1"/>
  <c r="E59" i="1"/>
  <c r="F59" i="1"/>
  <c r="E65" i="1"/>
  <c r="F65" i="1"/>
  <c r="E72" i="1"/>
  <c r="E74" i="1"/>
  <c r="F74" i="1"/>
  <c r="H48" i="1" l="1"/>
  <c r="G48" i="1"/>
  <c r="G17" i="1"/>
  <c r="H17" i="1"/>
  <c r="F78" i="1"/>
  <c r="H78" i="1" s="1"/>
  <c r="E78" i="1"/>
  <c r="G78" i="1" l="1"/>
</calcChain>
</file>

<file path=xl/sharedStrings.xml><?xml version="1.0" encoding="utf-8"?>
<sst xmlns="http://schemas.openxmlformats.org/spreadsheetml/2006/main" count="232" uniqueCount="99">
  <si>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</si>
  <si>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</si>
  <si>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</si>
  <si>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</si>
  <si>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</si>
  <si>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</si>
  <si>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</si>
  <si>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</si>
  <si>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</si>
  <si>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</si>
  <si>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</si>
  <si>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</si>
  <si>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</si>
  <si>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</si>
  <si>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</si>
  <si>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</si>
  <si>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</si>
  <si>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</si>
  <si>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/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</si>
  <si>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</si>
  <si>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</si>
  <si>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</si>
  <si>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</si>
  <si>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</si>
  <si>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</si>
  <si>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</si>
  <si>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</si>
  <si>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</si>
  <si>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</si>
  <si>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</si>
  <si>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</si>
  <si>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</si>
  <si>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</si>
  <si>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</si>
  <si>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</si>
  <si>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</si>
  <si>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</si>
  <si>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</si>
  <si>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</si>
  <si>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</si>
  <si>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</si>
  <si>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</si>
  <si>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</si>
  <si>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</si>
  <si>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</si>
  <si>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</si>
  <si>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</si>
  <si>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</si>
  <si>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</si>
  <si>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</si>
  <si>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</si>
  <si>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</si>
  <si>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</si>
  <si>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</si>
  <si>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</si>
  <si>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</si>
  <si>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</si>
  <si>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</si>
  <si>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</si>
  <si>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</si>
  <si>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</si>
  <si>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</si>
  <si>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</si>
  <si>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</si>
  <si>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</si>
  <si>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</si>
  <si>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</si>
  <si>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</si>
  <si>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</si>
  <si>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</si>
  <si>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</si>
  <si>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</si>
  <si>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</si>
  <si>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</si>
  <si>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</si>
  <si>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</si>
  <si>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</si>
  <si>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</si>
  <si>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</si>
  <si>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</si>
  <si>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</si>
  <si>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</si>
  <si>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</si>
  <si>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</si>
  <si>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Наименование показателя</t>
  </si>
  <si>
    <t xml:space="preserve">Коды </t>
  </si>
  <si>
    <t>РЗ</t>
  </si>
  <si>
    <t>ПР</t>
  </si>
  <si>
    <t>Прикладные научные исследования в области охраны окружающей среды</t>
  </si>
  <si>
    <t>Х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</si>
  <si>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</si>
  <si>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Высшее образование</t>
  </si>
  <si>
    <t>Телевидение и радиовещание</t>
  </si>
  <si>
    <t>Фактически исполнено по состоянию на 01.10.2024 г.,                         тыс. руб.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</si>
  <si>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01.10.2025 года (в сравнении с запланированными значениями на 2025 год и исполнением на 01.10.2024 года)</t>
  </si>
  <si>
    <t>Фактически исполнено по состоянию на 01.10.2025 г.,                         тыс. руб.</t>
  </si>
  <si>
    <t>% исполнения утвержденных бюджетных назначений по состоянию на 01.10.2025 г. (гр.6/гр.5)</t>
  </si>
  <si>
    <t>Темп роста к девяти месяцам 
2024 г., %
(гр.6/гр.4)</t>
  </si>
  <si>
    <t>Утвержденные бюджетные ассигнования (сводная бюджетна роспись) в соответствии с 
ф. 0503317 на 01.10.2025 г., тыс.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</si>
</sst>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.0_р_._-;\-* #,##0.0_р_._-;_-* &quot;-&quot;?_р_._-;_-@_-"/>
    <numFmt numFmtId="168" formatCode="_-* #,##0.0\ _₽_-;\-* #,##0.0\ _₽_-;_-* &quot;-&quot;?\ _₽_-;_-@_-"/>
    <numFmt numFmtId="169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b/>
      <sz val="12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3">
      <alignment horizontal="center" vertical="center" wrapText="1"/>
    </xf>
    <xf numFmtId="0" fontId="3" fillId="0" borderId="0"/>
    <xf numFmtId="0" fontId="4" fillId="2" borderId="4">
      <alignment horizontal="left" vertical="top" wrapText="1"/>
    </xf>
    <xf numFmtId="0" fontId="5" fillId="0" borderId="0">
      <alignment horizontal="center"/>
    </xf>
    <xf numFmtId="0" fontId="3" fillId="0" borderId="0">
      <alignment wrapText="1"/>
    </xf>
    <xf numFmtId="0" fontId="3" fillId="0" borderId="0">
      <alignment horizontal="right"/>
    </xf>
    <xf numFmtId="0" fontId="3" fillId="0" borderId="3">
      <alignment horizontal="center" vertical="center" wrapText="1"/>
    </xf>
    <xf numFmtId="0" fontId="3" fillId="0" borderId="3">
      <alignment horizontal="center" vertical="center" shrinkToFit="1"/>
    </xf>
    <xf numFmtId="0" fontId="2" fillId="0" borderId="3">
      <alignment horizontal="left"/>
    </xf>
    <xf numFmtId="4" fontId="2" fillId="3" borderId="3">
      <alignment horizontal="right" vertical="top" shrinkToFit="1"/>
    </xf>
    <xf numFmtId="0" fontId="3" fillId="0" borderId="4"/>
    <xf numFmtId="0" fontId="3" fillId="0" borderId="0">
      <alignment horizontal="left" wrapText="1"/>
    </xf>
    <xf numFmtId="49" fontId="3" fillId="0" borderId="3">
      <alignment horizontal="left" vertical="top" wrapText="1"/>
    </xf>
    <xf numFmtId="4" fontId="3" fillId="4" borderId="3">
      <alignment horizontal="right" vertical="top" shrinkToFit="1"/>
    </xf>
    <xf numFmtId="0" fontId="6" fillId="5" borderId="5"/>
    <xf numFmtId="49" fontId="7" fillId="0" borderId="4">
      <alignment horizontal="left" vertical="top" shrinkToFit="1"/>
    </xf>
    <xf numFmtId="4" fontId="4" fillId="2" borderId="4">
      <alignment horizontal="right" vertical="top" wrapText="1"/>
    </xf>
    <xf numFmtId="4" fontId="4" fillId="6" borderId="4">
      <alignment horizontal="right" vertical="top" shrinkToFit="1"/>
    </xf>
    <xf numFmtId="4" fontId="4" fillId="7" borderId="4">
      <alignment horizontal="right" vertical="top" shrinkToFit="1"/>
    </xf>
    <xf numFmtId="4" fontId="7" fillId="0" borderId="4">
      <alignment horizontal="right" vertical="top" shrinkToFit="1"/>
    </xf>
    <xf numFmtId="4" fontId="7" fillId="0" borderId="0">
      <alignment horizontal="right" vertical="top" shrinkToFit="1"/>
    </xf>
    <xf numFmtId="4" fontId="4" fillId="5" borderId="6">
      <alignment horizontal="right" shrinkToFit="1"/>
    </xf>
    <xf numFmtId="4" fontId="4" fillId="2" borderId="4">
      <alignment horizontal="right" vertical="top" shrinkToFit="1"/>
    </xf>
    <xf numFmtId="4" fontId="7" fillId="0" borderId="0">
      <alignment horizontal="right" vertical="top"/>
    </xf>
    <xf numFmtId="165" fontId="8" fillId="0" borderId="0">
      <alignment vertical="top" wrapText="1"/>
    </xf>
    <xf numFmtId="0" fontId="9" fillId="0" borderId="0"/>
    <xf numFmtId="166" fontId="9" fillId="0" borderId="0" applyFont="0" applyFill="0" applyBorder="0" applyAlignment="0" applyProtection="0"/>
    <xf numFmtId="165" fontId="8" fillId="0" borderId="0">
      <alignment vertical="top" wrapText="1"/>
    </xf>
    <xf numFmtId="165" fontId="8" fillId="0" borderId="0">
      <alignment vertical="top" wrapText="1"/>
    </xf>
  </cellStyleXfs>
  <cellXfs count="31">
    <xf numFmtId="0" fontId="0" fillId="0" borderId="0" xfId="0"/>
    <xf numFmtId="0" fontId="8" fillId="8" borderId="1" xfId="25" applyNumberFormat="1" applyFont="1" applyFill="1" applyBorder="1" applyAlignment="1">
      <alignment horizontal="center" vertical="center" wrapText="1"/>
    </xf>
    <xf numFmtId="0" fontId="10" fillId="8" borderId="1" xfId="25" applyNumberFormat="1" applyFont="1" applyFill="1" applyBorder="1" applyAlignment="1">
      <alignment vertical="center" wrapText="1"/>
    </xf>
    <xf numFmtId="0" fontId="10" fillId="8" borderId="1" xfId="25" applyNumberFormat="1" applyFont="1" applyFill="1" applyBorder="1" applyAlignment="1">
      <alignment horizontal="center" vertical="center" wrapText="1"/>
    </xf>
    <xf numFmtId="0" fontId="8" fillId="8" borderId="1" xfId="25" applyNumberFormat="1" applyFont="1" applyFill="1" applyBorder="1" applyAlignment="1">
      <alignment vertical="center" wrapText="1"/>
    </xf>
    <xf numFmtId="0" fontId="8" fillId="0" borderId="1" xfId="25" applyNumberFormat="1" applyFont="1" applyFill="1" applyBorder="1" applyAlignment="1">
      <alignment vertical="center" wrapText="1"/>
    </xf>
    <xf numFmtId="0" fontId="10" fillId="9" borderId="1" xfId="25" applyNumberFormat="1" applyFont="1" applyFill="1" applyBorder="1" applyAlignment="1">
      <alignment horizontal="left" vertical="top" wrapText="1"/>
    </xf>
    <xf numFmtId="0" fontId="8" fillId="0" borderId="1" xfId="4" quotePrefix="1" applyNumberFormat="1" applyFont="1" applyFill="1" applyBorder="1" applyAlignment="1" applyProtection="1">
      <alignment horizontal="left" vertical="top" wrapText="1"/>
    </xf>
    <xf numFmtId="0" fontId="10" fillId="0" borderId="1" xfId="4" quotePrefix="1" applyNumberFormat="1" applyFont="1" applyFill="1" applyBorder="1" applyAlignment="1" applyProtection="1">
      <alignment horizontal="left" vertical="top" wrapText="1"/>
    </xf>
    <xf numFmtId="167" fontId="10" fillId="0" borderId="1" xfId="20" applyNumberFormat="1" applyFont="1" applyFill="1" applyBorder="1" applyAlignment="1" applyProtection="1">
      <alignment horizontal="right" vertical="center" wrapText="1" shrinkToFit="1"/>
    </xf>
    <xf numFmtId="167" fontId="8" fillId="0" borderId="1" xfId="20" applyNumberFormat="1" applyFont="1" applyFill="1" applyBorder="1" applyAlignment="1" applyProtection="1">
      <alignment horizontal="right" vertical="center" wrapText="1" shrinkToFit="1"/>
    </xf>
    <xf numFmtId="168" fontId="0" fillId="0" borderId="0" xfId="0" applyNumberFormat="1"/>
    <xf numFmtId="164" fontId="0" fillId="0" borderId="0" xfId="0" applyNumberFormat="1"/>
    <xf numFmtId="0" fontId="10" fillId="8" borderId="1" xfId="28" applyNumberFormat="1" applyFont="1" applyFill="1" applyBorder="1" applyAlignment="1">
      <alignment horizontal="center" vertical="center" wrapText="1"/>
    </xf>
    <xf numFmtId="0" fontId="0" fillId="0" borderId="0" xfId="0" applyBorder="1"/>
    <xf numFmtId="167" fontId="10" fillId="0" borderId="7" xfId="20" applyNumberFormat="1" applyFont="1" applyFill="1" applyBorder="1" applyAlignment="1" applyProtection="1">
      <alignment horizontal="right" vertical="center" wrapText="1" shrinkToFit="1"/>
    </xf>
    <xf numFmtId="0" fontId="10" fillId="8" borderId="1" xfId="28" applyNumberFormat="1" applyFont="1" applyFill="1" applyBorder="1" applyAlignment="1">
      <alignment horizontal="center" vertical="center" wrapText="1"/>
    </xf>
    <xf numFmtId="0" fontId="10" fillId="8" borderId="1" xfId="1" applyNumberFormat="1" applyFont="1" applyFill="1" applyBorder="1" applyProtection="1">
      <alignment horizontal="center" vertical="center" wrapText="1"/>
    </xf>
    <xf numFmtId="0" fontId="10" fillId="8" borderId="7" xfId="1" applyNumberFormat="1" applyFont="1" applyFill="1" applyBorder="1" applyProtection="1">
      <alignment horizontal="center" vertical="center" wrapText="1"/>
    </xf>
    <xf numFmtId="169" fontId="8" fillId="0" borderId="1" xfId="20" applyNumberFormat="1" applyFont="1" applyFill="1" applyBorder="1" applyAlignment="1" applyProtection="1">
      <alignment horizontal="right" vertical="center" wrapText="1" shrinkToFit="1"/>
    </xf>
    <xf numFmtId="169" fontId="10" fillId="0" borderId="1" xfId="20" applyNumberFormat="1" applyFont="1" applyFill="1" applyBorder="1" applyAlignment="1" applyProtection="1">
      <alignment horizontal="right" vertical="center" wrapText="1" shrinkToFit="1"/>
    </xf>
    <xf numFmtId="0" fontId="13" fillId="8" borderId="1" xfId="26" applyFont="1" applyFill="1" applyBorder="1" applyAlignment="1">
      <alignment horizontal="center" vertical="center" wrapText="1"/>
    </xf>
    <xf numFmtId="0" fontId="14" fillId="0" borderId="0" xfId="0" applyFont="1"/>
    <xf numFmtId="169" fontId="10" fillId="0" borderId="7" xfId="20" applyNumberFormat="1" applyFont="1" applyFill="1" applyBorder="1" applyAlignment="1" applyProtection="1">
      <alignment horizontal="right" vertical="center" wrapText="1" shrinkToFi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10" fillId="8" borderId="1" xfId="28" applyNumberFormat="1" applyFont="1" applyFill="1" applyBorder="1" applyAlignment="1">
      <alignment horizontal="center" vertical="center" wrapText="1"/>
    </xf>
    <xf numFmtId="0" fontId="10" fillId="8" borderId="1" xfId="1" applyNumberFormat="1" applyFont="1" applyFill="1" applyBorder="1" applyProtection="1">
      <alignment horizontal="center" vertical="center" wrapText="1"/>
    </xf>
    <xf numFmtId="0" fontId="10" fillId="8" borderId="7" xfId="1" applyNumberFormat="1" applyFont="1" applyFill="1" applyBorder="1" applyProtection="1">
      <alignment horizontal="center" vertical="center" wrapText="1"/>
    </xf>
    <xf numFmtId="0" fontId="10" fillId="8" borderId="1" xfId="1" applyNumberFormat="1" applyFont="1" applyFill="1" applyBorder="1" applyAlignment="1" applyProtection="1">
      <alignment horizontal="center" vertical="center" wrapText="1"/>
    </xf>
    <xf numFmtId="0" fontId="11" fillId="8" borderId="1" xfId="26" applyFont="1" applyFill="1" applyBorder="1" applyAlignment="1">
      <alignment horizontal="center" vertical="center" wrapText="1"/>
    </xf>
  </cellXfs>
  <cellStyles count="30">
    <cellStyle name="st32" xfId="1" xr:uid="{00000000-0005-0000-0000-000000000000}"/>
    <cellStyle name="xl23" xfId="2" xr:uid="{00000000-0005-0000-0000-000001000000}"/>
    <cellStyle name="xl24" xfId="3" xr:uid="{00000000-0005-0000-0000-000002000000}"/>
    <cellStyle name="xl25" xfId="4" xr:uid="{00000000-0005-0000-0000-000003000000}"/>
    <cellStyle name="xl26" xfId="5" xr:uid="{00000000-0005-0000-0000-000004000000}"/>
    <cellStyle name="xl27" xfId="6" xr:uid="{00000000-0005-0000-0000-000005000000}"/>
    <cellStyle name="xl29" xfId="7" xr:uid="{00000000-0005-0000-0000-000006000000}"/>
    <cellStyle name="xl31" xfId="8" xr:uid="{00000000-0005-0000-0000-000007000000}"/>
    <cellStyle name="xl33" xfId="9" xr:uid="{00000000-0005-0000-0000-000008000000}"/>
    <cellStyle name="xl34" xfId="10" xr:uid="{00000000-0005-0000-0000-000009000000}"/>
    <cellStyle name="xl36" xfId="11" xr:uid="{00000000-0005-0000-0000-00000A000000}"/>
    <cellStyle name="xl37" xfId="12" xr:uid="{00000000-0005-0000-0000-00000B000000}"/>
    <cellStyle name="xl38" xfId="13" xr:uid="{00000000-0005-0000-0000-00000C000000}"/>
    <cellStyle name="xl39" xfId="14" xr:uid="{00000000-0005-0000-0000-00000D000000}"/>
    <cellStyle name="xl43" xfId="15" xr:uid="{00000000-0005-0000-0000-00000E000000}"/>
    <cellStyle name="xl45" xfId="16" xr:uid="{00000000-0005-0000-0000-00000F000000}"/>
    <cellStyle name="xl49" xfId="17" xr:uid="{00000000-0005-0000-0000-000010000000}"/>
    <cellStyle name="xl50" xfId="18" xr:uid="{00000000-0005-0000-0000-000011000000}"/>
    <cellStyle name="xl51" xfId="19" xr:uid="{00000000-0005-0000-0000-000012000000}"/>
    <cellStyle name="xl52" xfId="20" xr:uid="{00000000-0005-0000-0000-000013000000}"/>
    <cellStyle name="xl53" xfId="21" xr:uid="{00000000-0005-0000-0000-000014000000}"/>
    <cellStyle name="xl54" xfId="22" xr:uid="{00000000-0005-0000-0000-000015000000}"/>
    <cellStyle name="xl59" xfId="23" xr:uid="{00000000-0005-0000-0000-000016000000}"/>
    <cellStyle name="xl60" xfId="24" xr:uid="{00000000-0005-0000-0000-000017000000}"/>
    <cellStyle name="Обычный" xfId="0" builtinId="0"/>
    <cellStyle name="Обычный 2 2" xfId="25" xr:uid="{00000000-0005-0000-0000-000019000000}"/>
    <cellStyle name="Обычный 2 3" xfId="28" xr:uid="{00000000-0005-0000-0000-00001A000000}"/>
    <cellStyle name="Обычный 2 4" xfId="29" xr:uid="{00000000-0005-0000-0000-00001B000000}"/>
    <cellStyle name="Обычный 3" xfId="26" xr:uid="{00000000-0005-0000-0000-00001C000000}"/>
    <cellStyle name="Финансовый 2" xfId="27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tabSelected="1" view="pageBreakPreview" zoomScale="90" zoomScaleNormal="100" zoomScaleSheetLayoutView="90" workbookViewId="0">
      <pane ySplit="4" topLeftCell="A5" activePane="bottomLeft" state="frozen"/>
      <selection pane="bottomLeft" activeCell="H5" sqref="H1:I1048576"/>
    </sheetView>
  </sheetViews>
  <sheetFormatPr defaultRowHeight="15" x14ac:dyDescent="0.25"/>
  <cols>
    <col min="1" max="1" width="42.140625" customWidth="1"/>
    <col min="2" max="3" width="6.85546875" customWidth="1"/>
    <col min="4" max="4" width="14.5703125" customWidth="1"/>
    <col min="5" max="5" width="14.85546875" customWidth="1"/>
    <col min="6" max="6" width="14.140625" customWidth="1"/>
    <col min="7" max="7" width="15.5703125" customWidth="1"/>
    <col min="8" max="8" width="12.5703125" customWidth="1"/>
    <col min="9" max="9" width="50.42578125" customWidth="1"/>
    <col min="10" max="11" width="12" bestFit="1" customWidth="1"/>
  </cols>
  <sheetData>
    <row r="1" spans="1:10" ht="57.75" customHeight="1" x14ac:dyDescent="0.25">
      <c r="A1" s="24" t="s">
        <v>94</v>
      </c>
      <c r="B1" s="24"/>
      <c r="C1" s="24"/>
      <c r="D1" s="24"/>
      <c r="E1" s="24"/>
      <c r="F1" s="24"/>
      <c r="G1" s="24"/>
      <c r="H1" s="24"/>
    </row>
    <row r="2" spans="1:10" x14ac:dyDescent="0.25">
      <c r="A2" s="25"/>
      <c r="B2" s="25"/>
      <c r="C2" s="25"/>
      <c r="D2" s="25"/>
      <c r="E2" s="25"/>
      <c r="F2" s="25"/>
      <c r="G2" s="25"/>
      <c r="H2" s="25"/>
    </row>
    <row r="3" spans="1:10" ht="15" customHeight="1" x14ac:dyDescent="0.25">
      <c r="A3" s="26" t="s">
        <v>84</v>
      </c>
      <c r="B3" s="26" t="s">
        <v>85</v>
      </c>
      <c r="C3" s="26"/>
      <c r="D3" s="27" t="s">
        <v>93</v>
      </c>
      <c r="E3" s="27" t="s">
        <v>98</v>
      </c>
      <c r="F3" s="28" t="s">
        <v>95</v>
      </c>
      <c r="G3" s="29" t="s">
        <v>96</v>
      </c>
      <c r="H3" s="27" t="s">
        <v>97</v>
      </c>
    </row>
    <row r="4" spans="1:10" ht="129.75" customHeight="1" x14ac:dyDescent="0.25">
      <c r="A4" s="26"/>
      <c r="B4" s="13" t="s">
        <v>86</v>
      </c>
      <c r="C4" s="13" t="s">
        <v>87</v>
      </c>
      <c r="D4" s="27"/>
      <c r="E4" s="27"/>
      <c r="F4" s="28"/>
      <c r="G4" s="30"/>
      <c r="H4" s="27"/>
    </row>
    <row r="5" spans="1:10" s="22" customFormat="1" ht="10.5" customHeight="1" x14ac:dyDescent="0.25">
      <c r="A5" s="16">
        <v>1</v>
      </c>
      <c r="B5" s="16">
        <v>2</v>
      </c>
      <c r="C5" s="16">
        <v>3</v>
      </c>
      <c r="D5" s="17">
        <v>4</v>
      </c>
      <c r="E5" s="17">
        <v>5</v>
      </c>
      <c r="F5" s="18">
        <v>6</v>
      </c>
      <c r="G5" s="21">
        <v>7</v>
      </c>
      <c r="H5" s="17">
        <v>8</v>
      </c>
    </row>
    <row r="6" spans="1:10" x14ac:dyDescent="0.25">
      <c r="A6" s="2" t="s">
        <v>0</v>
      </c>
      <c r="B6" s="3" t="s">
        <v>1</v>
      </c>
      <c r="C6" s="1"/>
      <c r="D6" s="9">
        <f t="shared" ref="D6" si="0">SUM(D7:D14)</f>
        <v>2910744.8</v>
      </c>
      <c r="E6" s="9">
        <f>SUM(E7:E14)</f>
        <v>9853551.8000000007</v>
      </c>
      <c r="F6" s="15">
        <f>SUM(F7:F14)</f>
        <v>3320700.3</v>
      </c>
      <c r="G6" s="9">
        <f>F6/E6*100</f>
        <v>33.700541362151256</v>
      </c>
      <c r="H6" s="9">
        <f>F6/D6*100</f>
        <v>114.08421308525571</v>
      </c>
      <c r="J6" s="14"/>
    </row>
    <row r="7" spans="1:10" ht="38.25" x14ac:dyDescent="0.25">
      <c r="A7" s="4" t="s">
        <v>2</v>
      </c>
      <c r="B7" s="1" t="s">
        <v>1</v>
      </c>
      <c r="C7" s="1" t="s">
        <v>3</v>
      </c>
      <c r="D7" s="10">
        <v>7792.6</v>
      </c>
      <c r="E7" s="10">
        <v>20956.5</v>
      </c>
      <c r="F7" s="10">
        <v>15495.9</v>
      </c>
      <c r="G7" s="10">
        <f t="shared" ref="G7:G70" si="1">F7/E7*100</f>
        <v>73.943167990838162</v>
      </c>
      <c r="H7" s="10">
        <f t="shared" ref="H7:H70" si="2">F7/D7*100</f>
        <v>198.85404101326898</v>
      </c>
      <c r="J7" s="14"/>
    </row>
    <row r="8" spans="1:10" ht="51" x14ac:dyDescent="0.25">
      <c r="A8" s="4" t="s">
        <v>4</v>
      </c>
      <c r="B8" s="1" t="s">
        <v>1</v>
      </c>
      <c r="C8" s="1" t="s">
        <v>5</v>
      </c>
      <c r="D8" s="10">
        <v>151310.39999999999</v>
      </c>
      <c r="E8" s="10">
        <v>290400</v>
      </c>
      <c r="F8" s="10">
        <v>222000</v>
      </c>
      <c r="G8" s="10">
        <f t="shared" si="1"/>
        <v>76.446280991735534</v>
      </c>
      <c r="H8" s="10">
        <f t="shared" si="2"/>
        <v>146.71826920026646</v>
      </c>
      <c r="J8" s="14"/>
    </row>
    <row r="9" spans="1:10" ht="51" x14ac:dyDescent="0.25">
      <c r="A9" s="4" t="s">
        <v>90</v>
      </c>
      <c r="B9" s="1" t="s">
        <v>1</v>
      </c>
      <c r="C9" s="1" t="s">
        <v>6</v>
      </c>
      <c r="D9" s="10">
        <v>78004.600000000006</v>
      </c>
      <c r="E9" s="10">
        <v>169397.3</v>
      </c>
      <c r="F9" s="10">
        <v>120532.8</v>
      </c>
      <c r="G9" s="10">
        <f t="shared" si="1"/>
        <v>71.153908592403781</v>
      </c>
      <c r="H9" s="10">
        <f t="shared" si="2"/>
        <v>154.52011804432047</v>
      </c>
      <c r="J9" s="14"/>
    </row>
    <row r="10" spans="1:10" x14ac:dyDescent="0.25">
      <c r="A10" s="4" t="s">
        <v>7</v>
      </c>
      <c r="B10" s="1" t="s">
        <v>1</v>
      </c>
      <c r="C10" s="1" t="s">
        <v>8</v>
      </c>
      <c r="D10" s="10">
        <v>126.9</v>
      </c>
      <c r="E10" s="10">
        <v>690.3</v>
      </c>
      <c r="F10" s="19">
        <v>0</v>
      </c>
      <c r="G10" s="19">
        <f t="shared" si="1"/>
        <v>0</v>
      </c>
      <c r="H10" s="19">
        <f t="shared" si="2"/>
        <v>0</v>
      </c>
      <c r="J10" s="14"/>
    </row>
    <row r="11" spans="1:10" ht="38.25" x14ac:dyDescent="0.25">
      <c r="A11" s="4" t="s">
        <v>9</v>
      </c>
      <c r="B11" s="1" t="s">
        <v>1</v>
      </c>
      <c r="C11" s="1" t="s">
        <v>10</v>
      </c>
      <c r="D11" s="10">
        <v>183924.9</v>
      </c>
      <c r="E11" s="10">
        <v>345527.5</v>
      </c>
      <c r="F11" s="10">
        <v>253680.7</v>
      </c>
      <c r="G11" s="10">
        <f t="shared" si="1"/>
        <v>73.418382039056226</v>
      </c>
      <c r="H11" s="10">
        <f t="shared" si="2"/>
        <v>137.92624054709287</v>
      </c>
      <c r="J11" s="14"/>
    </row>
    <row r="12" spans="1:10" ht="25.5" x14ac:dyDescent="0.25">
      <c r="A12" s="4" t="s">
        <v>11</v>
      </c>
      <c r="B12" s="1" t="s">
        <v>1</v>
      </c>
      <c r="C12" s="1" t="s">
        <v>12</v>
      </c>
      <c r="D12" s="10">
        <v>267482</v>
      </c>
      <c r="E12" s="10">
        <v>84695.4</v>
      </c>
      <c r="F12" s="10">
        <v>66003</v>
      </c>
      <c r="G12" s="10">
        <f t="shared" si="1"/>
        <v>77.929852152537222</v>
      </c>
      <c r="H12" s="10">
        <f t="shared" si="2"/>
        <v>24.675679111117756</v>
      </c>
      <c r="J12" s="14"/>
    </row>
    <row r="13" spans="1:10" x14ac:dyDescent="0.25">
      <c r="A13" s="4" t="s">
        <v>13</v>
      </c>
      <c r="B13" s="1" t="s">
        <v>1</v>
      </c>
      <c r="C13" s="1" t="s">
        <v>14</v>
      </c>
      <c r="D13" s="19">
        <v>0</v>
      </c>
      <c r="E13" s="10">
        <v>165302.29999999999</v>
      </c>
      <c r="F13" s="19">
        <v>0</v>
      </c>
      <c r="G13" s="19">
        <f t="shared" si="1"/>
        <v>0</v>
      </c>
      <c r="H13" s="10" t="s">
        <v>89</v>
      </c>
      <c r="J13" s="14"/>
    </row>
    <row r="14" spans="1:10" x14ac:dyDescent="0.25">
      <c r="A14" s="4" t="s">
        <v>15</v>
      </c>
      <c r="B14" s="1" t="s">
        <v>1</v>
      </c>
      <c r="C14" s="1" t="s">
        <v>16</v>
      </c>
      <c r="D14" s="10">
        <v>2222103.4</v>
      </c>
      <c r="E14" s="10">
        <v>8776582.5</v>
      </c>
      <c r="F14" s="10">
        <v>2642987.9</v>
      </c>
      <c r="G14" s="10">
        <f t="shared" si="1"/>
        <v>30.114089396413696</v>
      </c>
      <c r="H14" s="10">
        <f t="shared" si="2"/>
        <v>118.94081526539225</v>
      </c>
      <c r="J14" s="14"/>
    </row>
    <row r="15" spans="1:10" x14ac:dyDescent="0.25">
      <c r="A15" s="2" t="s">
        <v>17</v>
      </c>
      <c r="B15" s="3" t="s">
        <v>3</v>
      </c>
      <c r="C15" s="1" t="s">
        <v>18</v>
      </c>
      <c r="D15" s="9">
        <f t="shared" ref="D15:F15" si="3">SUM(D16)</f>
        <v>63469</v>
      </c>
      <c r="E15" s="9">
        <f t="shared" si="3"/>
        <v>80413.5</v>
      </c>
      <c r="F15" s="15">
        <f t="shared" si="3"/>
        <v>55120.1</v>
      </c>
      <c r="G15" s="9">
        <f t="shared" si="1"/>
        <v>68.545828747660536</v>
      </c>
      <c r="H15" s="9">
        <f t="shared" si="2"/>
        <v>86.845704202051394</v>
      </c>
      <c r="J15" s="14"/>
    </row>
    <row r="16" spans="1:10" x14ac:dyDescent="0.25">
      <c r="A16" s="4" t="s">
        <v>19</v>
      </c>
      <c r="B16" s="1" t="s">
        <v>3</v>
      </c>
      <c r="C16" s="1" t="s">
        <v>5</v>
      </c>
      <c r="D16" s="10">
        <v>63469</v>
      </c>
      <c r="E16" s="10">
        <v>80413.5</v>
      </c>
      <c r="F16" s="10">
        <v>55120.1</v>
      </c>
      <c r="G16" s="10">
        <f t="shared" si="1"/>
        <v>68.545828747660536</v>
      </c>
      <c r="H16" s="10">
        <f t="shared" si="2"/>
        <v>86.845704202051394</v>
      </c>
      <c r="J16" s="14"/>
    </row>
    <row r="17" spans="1:10" ht="25.5" x14ac:dyDescent="0.25">
      <c r="A17" s="2" t="s">
        <v>20</v>
      </c>
      <c r="B17" s="3" t="s">
        <v>5</v>
      </c>
      <c r="C17" s="1" t="s">
        <v>18</v>
      </c>
      <c r="D17" s="9">
        <f t="shared" ref="D17" si="4">SUM(D18:D20)</f>
        <v>1450792.7</v>
      </c>
      <c r="E17" s="9">
        <f t="shared" ref="E17:F17" si="5">SUM(E18:E20)</f>
        <v>2500683.6</v>
      </c>
      <c r="F17" s="15">
        <f t="shared" si="5"/>
        <v>1586541.3</v>
      </c>
      <c r="G17" s="9">
        <f t="shared" si="1"/>
        <v>63.444303789571777</v>
      </c>
      <c r="H17" s="9">
        <f t="shared" si="2"/>
        <v>109.35685711680243</v>
      </c>
      <c r="J17" s="14"/>
    </row>
    <row r="18" spans="1:10" x14ac:dyDescent="0.25">
      <c r="A18" s="4" t="s">
        <v>21</v>
      </c>
      <c r="B18" s="1" t="s">
        <v>5</v>
      </c>
      <c r="C18" s="1" t="s">
        <v>22</v>
      </c>
      <c r="D18" s="10">
        <v>35140.300000000003</v>
      </c>
      <c r="E18" s="10">
        <v>62833.5</v>
      </c>
      <c r="F18" s="10">
        <v>42046</v>
      </c>
      <c r="G18" s="10">
        <f t="shared" si="1"/>
        <v>66.916533377895547</v>
      </c>
      <c r="H18" s="10">
        <f t="shared" si="2"/>
        <v>119.65179580140179</v>
      </c>
      <c r="J18" s="14"/>
    </row>
    <row r="19" spans="1:10" ht="38.25" x14ac:dyDescent="0.25">
      <c r="A19" s="4" t="s">
        <v>23</v>
      </c>
      <c r="B19" s="1" t="s">
        <v>5</v>
      </c>
      <c r="C19" s="1" t="s">
        <v>24</v>
      </c>
      <c r="D19" s="10">
        <v>1415550.5</v>
      </c>
      <c r="E19" s="10">
        <v>2437350.1</v>
      </c>
      <c r="F19" s="10">
        <v>1544292.7</v>
      </c>
      <c r="G19" s="10">
        <f t="shared" si="1"/>
        <v>63.359494395163004</v>
      </c>
      <c r="H19" s="10">
        <f t="shared" si="2"/>
        <v>109.09485037799782</v>
      </c>
      <c r="J19" s="14"/>
    </row>
    <row r="20" spans="1:10" x14ac:dyDescent="0.25">
      <c r="A20" s="4" t="s">
        <v>25</v>
      </c>
      <c r="B20" s="1" t="s">
        <v>5</v>
      </c>
      <c r="C20" s="1" t="s">
        <v>14</v>
      </c>
      <c r="D20" s="10">
        <v>101.9</v>
      </c>
      <c r="E20" s="10">
        <v>500</v>
      </c>
      <c r="F20" s="10">
        <v>202.6</v>
      </c>
      <c r="G20" s="10">
        <f t="shared" si="1"/>
        <v>40.520000000000003</v>
      </c>
      <c r="H20" s="10">
        <f t="shared" si="2"/>
        <v>198.8223748773307</v>
      </c>
      <c r="J20" s="14"/>
    </row>
    <row r="21" spans="1:10" x14ac:dyDescent="0.25">
      <c r="A21" s="2" t="s">
        <v>26</v>
      </c>
      <c r="B21" s="3" t="s">
        <v>6</v>
      </c>
      <c r="C21" s="1" t="s">
        <v>18</v>
      </c>
      <c r="D21" s="9">
        <f t="shared" ref="D21" si="6">SUM(D22:D29)</f>
        <v>19355365.600000001</v>
      </c>
      <c r="E21" s="9">
        <f t="shared" ref="E21:F21" si="7">SUM(E22:E29)</f>
        <v>36212932.700000003</v>
      </c>
      <c r="F21" s="15">
        <f t="shared" si="7"/>
        <v>25109458.899999999</v>
      </c>
      <c r="G21" s="9">
        <f t="shared" si="1"/>
        <v>69.33837451944342</v>
      </c>
      <c r="H21" s="9">
        <f t="shared" si="2"/>
        <v>129.72867275625111</v>
      </c>
      <c r="J21" s="14"/>
    </row>
    <row r="22" spans="1:10" x14ac:dyDescent="0.25">
      <c r="A22" s="4" t="s">
        <v>27</v>
      </c>
      <c r="B22" s="1" t="s">
        <v>6</v>
      </c>
      <c r="C22" s="1" t="s">
        <v>1</v>
      </c>
      <c r="D22" s="10">
        <v>173385.8</v>
      </c>
      <c r="E22" s="10">
        <v>301350</v>
      </c>
      <c r="F22" s="10">
        <v>176750.4</v>
      </c>
      <c r="G22" s="10">
        <f t="shared" si="1"/>
        <v>58.652862120457939</v>
      </c>
      <c r="H22" s="10">
        <f t="shared" si="2"/>
        <v>101.9405280017164</v>
      </c>
      <c r="J22" s="14"/>
    </row>
    <row r="23" spans="1:10" x14ac:dyDescent="0.25">
      <c r="A23" s="4" t="s">
        <v>28</v>
      </c>
      <c r="B23" s="1" t="s">
        <v>6</v>
      </c>
      <c r="C23" s="1" t="s">
        <v>8</v>
      </c>
      <c r="D23" s="10">
        <v>1871122.7</v>
      </c>
      <c r="E23" s="10">
        <v>3158213</v>
      </c>
      <c r="F23" s="10">
        <v>2435228.7000000002</v>
      </c>
      <c r="G23" s="10">
        <f t="shared" si="1"/>
        <v>77.107804318454782</v>
      </c>
      <c r="H23" s="10">
        <f t="shared" si="2"/>
        <v>130.14799617363417</v>
      </c>
      <c r="J23" s="14"/>
    </row>
    <row r="24" spans="1:10" x14ac:dyDescent="0.25">
      <c r="A24" s="4" t="s">
        <v>29</v>
      </c>
      <c r="B24" s="1" t="s">
        <v>6</v>
      </c>
      <c r="C24" s="1" t="s">
        <v>10</v>
      </c>
      <c r="D24" s="10">
        <v>689695.4</v>
      </c>
      <c r="E24" s="10">
        <v>1815212.4</v>
      </c>
      <c r="F24" s="10">
        <v>1241514.8999999999</v>
      </c>
      <c r="G24" s="10">
        <f t="shared" si="1"/>
        <v>68.39502088020113</v>
      </c>
      <c r="H24" s="10">
        <f t="shared" si="2"/>
        <v>180.00916056566419</v>
      </c>
      <c r="J24" s="14"/>
    </row>
    <row r="25" spans="1:10" x14ac:dyDescent="0.25">
      <c r="A25" s="4" t="s">
        <v>30</v>
      </c>
      <c r="B25" s="1" t="s">
        <v>6</v>
      </c>
      <c r="C25" s="1" t="s">
        <v>12</v>
      </c>
      <c r="D25" s="10">
        <v>2583527.7000000002</v>
      </c>
      <c r="E25" s="10">
        <v>4900124.9000000004</v>
      </c>
      <c r="F25" s="10">
        <v>4260989.7</v>
      </c>
      <c r="G25" s="10">
        <f t="shared" si="1"/>
        <v>86.956756959399144</v>
      </c>
      <c r="H25" s="10">
        <f t="shared" si="2"/>
        <v>164.92912771943571</v>
      </c>
      <c r="J25" s="14"/>
    </row>
    <row r="26" spans="1:10" x14ac:dyDescent="0.25">
      <c r="A26" s="4" t="s">
        <v>31</v>
      </c>
      <c r="B26" s="1" t="s">
        <v>6</v>
      </c>
      <c r="C26" s="1" t="s">
        <v>32</v>
      </c>
      <c r="D26" s="10">
        <v>470432.9</v>
      </c>
      <c r="E26" s="10">
        <v>1004276</v>
      </c>
      <c r="F26" s="10">
        <v>712301.7</v>
      </c>
      <c r="G26" s="10">
        <f t="shared" si="1"/>
        <v>70.926886632758325</v>
      </c>
      <c r="H26" s="10">
        <f t="shared" si="2"/>
        <v>151.41409114881205</v>
      </c>
      <c r="J26" s="14"/>
    </row>
    <row r="27" spans="1:10" x14ac:dyDescent="0.25">
      <c r="A27" s="4" t="s">
        <v>33</v>
      </c>
      <c r="B27" s="1" t="s">
        <v>6</v>
      </c>
      <c r="C27" s="1" t="s">
        <v>22</v>
      </c>
      <c r="D27" s="10">
        <v>9798318.8000000007</v>
      </c>
      <c r="E27" s="10">
        <v>19136477.199999999</v>
      </c>
      <c r="F27" s="10">
        <v>12592368.4</v>
      </c>
      <c r="G27" s="10">
        <f t="shared" si="1"/>
        <v>65.802959804953034</v>
      </c>
      <c r="H27" s="10">
        <f t="shared" si="2"/>
        <v>128.51560208471682</v>
      </c>
      <c r="J27" s="14"/>
    </row>
    <row r="28" spans="1:10" x14ac:dyDescent="0.25">
      <c r="A28" s="4" t="s">
        <v>34</v>
      </c>
      <c r="B28" s="1" t="s">
        <v>6</v>
      </c>
      <c r="C28" s="1" t="s">
        <v>24</v>
      </c>
      <c r="D28" s="10">
        <v>105074.2</v>
      </c>
      <c r="E28" s="10">
        <v>163151.1</v>
      </c>
      <c r="F28" s="10">
        <v>82997.899999999994</v>
      </c>
      <c r="G28" s="10">
        <f t="shared" si="1"/>
        <v>50.87179920944449</v>
      </c>
      <c r="H28" s="10">
        <f t="shared" si="2"/>
        <v>78.989799589242651</v>
      </c>
      <c r="J28" s="14"/>
    </row>
    <row r="29" spans="1:10" ht="25.5" x14ac:dyDescent="0.25">
      <c r="A29" s="4" t="s">
        <v>35</v>
      </c>
      <c r="B29" s="1" t="s">
        <v>6</v>
      </c>
      <c r="C29" s="1" t="s">
        <v>36</v>
      </c>
      <c r="D29" s="10">
        <v>3663808.1</v>
      </c>
      <c r="E29" s="10">
        <v>5734128.0999999996</v>
      </c>
      <c r="F29" s="10">
        <v>3607307.2</v>
      </c>
      <c r="G29" s="10">
        <f t="shared" si="1"/>
        <v>62.909428200601248</v>
      </c>
      <c r="H29" s="10">
        <f t="shared" si="2"/>
        <v>98.457864100469678</v>
      </c>
      <c r="J29" s="14"/>
    </row>
    <row r="30" spans="1:10" x14ac:dyDescent="0.25">
      <c r="A30" s="2" t="s">
        <v>37</v>
      </c>
      <c r="B30" s="3" t="s">
        <v>8</v>
      </c>
      <c r="C30" s="1" t="s">
        <v>18</v>
      </c>
      <c r="D30" s="9">
        <f t="shared" ref="D30" si="8">SUM(D31:D34)</f>
        <v>4984859.2</v>
      </c>
      <c r="E30" s="9">
        <f t="shared" ref="E30:F30" si="9">SUM(E31:E34)</f>
        <v>12779298</v>
      </c>
      <c r="F30" s="15">
        <f t="shared" si="9"/>
        <v>7384314.7000000002</v>
      </c>
      <c r="G30" s="9">
        <f t="shared" si="1"/>
        <v>57.783414237620875</v>
      </c>
      <c r="H30" s="9">
        <f t="shared" si="2"/>
        <v>148.1348700882063</v>
      </c>
      <c r="J30" s="14"/>
    </row>
    <row r="31" spans="1:10" x14ac:dyDescent="0.25">
      <c r="A31" s="4" t="s">
        <v>38</v>
      </c>
      <c r="B31" s="1" t="s">
        <v>8</v>
      </c>
      <c r="C31" s="1" t="s">
        <v>1</v>
      </c>
      <c r="D31" s="10">
        <v>73859.600000000006</v>
      </c>
      <c r="E31" s="10">
        <v>382.2</v>
      </c>
      <c r="F31" s="10">
        <v>382.2</v>
      </c>
      <c r="G31" s="10">
        <f t="shared" si="1"/>
        <v>100</v>
      </c>
      <c r="H31" s="10">
        <f t="shared" si="2"/>
        <v>0.51746827765111092</v>
      </c>
      <c r="J31" s="14"/>
    </row>
    <row r="32" spans="1:10" x14ac:dyDescent="0.25">
      <c r="A32" s="4" t="s">
        <v>39</v>
      </c>
      <c r="B32" s="1" t="s">
        <v>8</v>
      </c>
      <c r="C32" s="1" t="s">
        <v>3</v>
      </c>
      <c r="D32" s="10">
        <v>3294507.4</v>
      </c>
      <c r="E32" s="10">
        <v>9340643.5999999996</v>
      </c>
      <c r="F32" s="10">
        <v>4379427.4000000004</v>
      </c>
      <c r="G32" s="10">
        <f t="shared" si="1"/>
        <v>46.885713528348312</v>
      </c>
      <c r="H32" s="10">
        <f t="shared" si="2"/>
        <v>132.93117508250251</v>
      </c>
      <c r="J32" s="14"/>
    </row>
    <row r="33" spans="1:12" x14ac:dyDescent="0.25">
      <c r="A33" s="5" t="s">
        <v>40</v>
      </c>
      <c r="B33" s="1" t="s">
        <v>8</v>
      </c>
      <c r="C33" s="1" t="s">
        <v>5</v>
      </c>
      <c r="D33" s="10">
        <v>1108465.7</v>
      </c>
      <c r="E33" s="10">
        <v>986221</v>
      </c>
      <c r="F33" s="10">
        <v>885729.3</v>
      </c>
      <c r="G33" s="10">
        <f t="shared" si="1"/>
        <v>89.81042788583899</v>
      </c>
      <c r="H33" s="10">
        <f t="shared" si="2"/>
        <v>79.905882518511859</v>
      </c>
      <c r="J33" s="14"/>
    </row>
    <row r="34" spans="1:12" ht="25.5" x14ac:dyDescent="0.25">
      <c r="A34" s="4" t="s">
        <v>41</v>
      </c>
      <c r="B34" s="1" t="s">
        <v>8</v>
      </c>
      <c r="C34" s="1" t="s">
        <v>8</v>
      </c>
      <c r="D34" s="10">
        <v>508026.5</v>
      </c>
      <c r="E34" s="10">
        <v>2452051.2000000002</v>
      </c>
      <c r="F34" s="10">
        <v>2118775.7999999998</v>
      </c>
      <c r="G34" s="10">
        <f t="shared" si="1"/>
        <v>86.408301751611049</v>
      </c>
      <c r="H34" s="10">
        <f t="shared" si="2"/>
        <v>417.06009430610413</v>
      </c>
      <c r="J34" s="14"/>
    </row>
    <row r="35" spans="1:12" x14ac:dyDescent="0.25">
      <c r="A35" s="2" t="s">
        <v>42</v>
      </c>
      <c r="B35" s="3" t="s">
        <v>10</v>
      </c>
      <c r="C35" s="1" t="s">
        <v>18</v>
      </c>
      <c r="D35" s="9">
        <f t="shared" ref="D35" si="10">SUM(D36:D38)</f>
        <v>922603.1</v>
      </c>
      <c r="E35" s="9">
        <f t="shared" ref="E35:F35" si="11">SUM(E36:E38)</f>
        <v>862080.2</v>
      </c>
      <c r="F35" s="15">
        <f t="shared" si="11"/>
        <v>403273.7</v>
      </c>
      <c r="G35" s="9">
        <f t="shared" si="1"/>
        <v>46.779139574253072</v>
      </c>
      <c r="H35" s="9">
        <f t="shared" si="2"/>
        <v>43.710421090065708</v>
      </c>
      <c r="J35" s="14"/>
      <c r="K35" s="11"/>
      <c r="L35" s="12"/>
    </row>
    <row r="36" spans="1:12" ht="25.5" x14ac:dyDescent="0.25">
      <c r="A36" s="4" t="s">
        <v>43</v>
      </c>
      <c r="B36" s="1" t="s">
        <v>10</v>
      </c>
      <c r="C36" s="1" t="s">
        <v>5</v>
      </c>
      <c r="D36" s="10">
        <v>23316.7</v>
      </c>
      <c r="E36" s="10">
        <v>34322.6</v>
      </c>
      <c r="F36" s="10">
        <v>25919</v>
      </c>
      <c r="G36" s="10">
        <f t="shared" si="1"/>
        <v>75.515840874525836</v>
      </c>
      <c r="H36" s="10">
        <f t="shared" si="2"/>
        <v>111.16067024922052</v>
      </c>
      <c r="J36" s="14"/>
    </row>
    <row r="37" spans="1:12" ht="25.5" x14ac:dyDescent="0.25">
      <c r="A37" s="4" t="s">
        <v>88</v>
      </c>
      <c r="B37" s="1" t="s">
        <v>10</v>
      </c>
      <c r="C37" s="1" t="s">
        <v>6</v>
      </c>
      <c r="D37" s="19">
        <v>0</v>
      </c>
      <c r="E37" s="10">
        <v>1100</v>
      </c>
      <c r="F37" s="10">
        <v>471.3</v>
      </c>
      <c r="G37" s="10">
        <f t="shared" si="1"/>
        <v>42.845454545454551</v>
      </c>
      <c r="H37" s="10" t="s">
        <v>89</v>
      </c>
      <c r="J37" s="14"/>
    </row>
    <row r="38" spans="1:12" ht="25.5" x14ac:dyDescent="0.25">
      <c r="A38" s="4" t="s">
        <v>44</v>
      </c>
      <c r="B38" s="1" t="s">
        <v>10</v>
      </c>
      <c r="C38" s="1" t="s">
        <v>8</v>
      </c>
      <c r="D38" s="10">
        <v>899286.4</v>
      </c>
      <c r="E38" s="10">
        <v>826657.6</v>
      </c>
      <c r="F38" s="10">
        <v>376883.4</v>
      </c>
      <c r="G38" s="10">
        <f t="shared" si="1"/>
        <v>45.591233903855723</v>
      </c>
      <c r="H38" s="10">
        <f t="shared" si="2"/>
        <v>41.909162642735396</v>
      </c>
      <c r="J38" s="14"/>
    </row>
    <row r="39" spans="1:12" x14ac:dyDescent="0.25">
      <c r="A39" s="2" t="s">
        <v>45</v>
      </c>
      <c r="B39" s="3" t="s">
        <v>12</v>
      </c>
      <c r="C39" s="1" t="s">
        <v>18</v>
      </c>
      <c r="D39" s="9">
        <f t="shared" ref="D39" si="12">SUM(D40:D47)</f>
        <v>24283114.5</v>
      </c>
      <c r="E39" s="9">
        <f t="shared" ref="E39:F39" si="13">SUM(E40:E47)</f>
        <v>33024853.099999998</v>
      </c>
      <c r="F39" s="15">
        <f t="shared" si="13"/>
        <v>24452963.800000001</v>
      </c>
      <c r="G39" s="9">
        <f t="shared" si="1"/>
        <v>74.044125876823358</v>
      </c>
      <c r="H39" s="9">
        <f t="shared" si="2"/>
        <v>100.69945434717611</v>
      </c>
      <c r="J39" s="14"/>
    </row>
    <row r="40" spans="1:12" x14ac:dyDescent="0.25">
      <c r="A40" s="4" t="s">
        <v>46</v>
      </c>
      <c r="B40" s="1" t="s">
        <v>12</v>
      </c>
      <c r="C40" s="1" t="s">
        <v>1</v>
      </c>
      <c r="D40" s="10">
        <v>4191735.7</v>
      </c>
      <c r="E40" s="10">
        <v>6964452.9000000004</v>
      </c>
      <c r="F40" s="10">
        <v>4816076.0999999996</v>
      </c>
      <c r="G40" s="10">
        <f t="shared" si="1"/>
        <v>69.152253151141267</v>
      </c>
      <c r="H40" s="10">
        <f t="shared" si="2"/>
        <v>114.89455549404033</v>
      </c>
      <c r="J40" s="14"/>
    </row>
    <row r="41" spans="1:12" x14ac:dyDescent="0.25">
      <c r="A41" s="4" t="s">
        <v>47</v>
      </c>
      <c r="B41" s="1" t="s">
        <v>12</v>
      </c>
      <c r="C41" s="1" t="s">
        <v>3</v>
      </c>
      <c r="D41" s="10">
        <v>16252136.9</v>
      </c>
      <c r="E41" s="10">
        <v>20641895.399999999</v>
      </c>
      <c r="F41" s="10">
        <v>15695389.5</v>
      </c>
      <c r="G41" s="10">
        <f t="shared" si="1"/>
        <v>76.036571234635758</v>
      </c>
      <c r="H41" s="10">
        <f t="shared" si="2"/>
        <v>96.574312637004681</v>
      </c>
      <c r="J41" s="14"/>
    </row>
    <row r="42" spans="1:12" x14ac:dyDescent="0.25">
      <c r="A42" s="4" t="s">
        <v>48</v>
      </c>
      <c r="B42" s="1" t="s">
        <v>12</v>
      </c>
      <c r="C42" s="1" t="s">
        <v>5</v>
      </c>
      <c r="D42" s="10">
        <v>289187</v>
      </c>
      <c r="E42" s="10">
        <v>359408.4</v>
      </c>
      <c r="F42" s="10">
        <v>234160.5</v>
      </c>
      <c r="G42" s="10">
        <f t="shared" si="1"/>
        <v>65.151649210202095</v>
      </c>
      <c r="H42" s="10">
        <f t="shared" si="2"/>
        <v>80.97200081608095</v>
      </c>
      <c r="J42" s="14"/>
    </row>
    <row r="43" spans="1:12" x14ac:dyDescent="0.25">
      <c r="A43" s="4" t="s">
        <v>49</v>
      </c>
      <c r="B43" s="1" t="s">
        <v>12</v>
      </c>
      <c r="C43" s="1" t="s">
        <v>6</v>
      </c>
      <c r="D43" s="10">
        <v>2418742.2000000002</v>
      </c>
      <c r="E43" s="10">
        <v>3443933.2</v>
      </c>
      <c r="F43" s="10">
        <v>2647411.7999999998</v>
      </c>
      <c r="G43" s="10">
        <f t="shared" si="1"/>
        <v>76.871752332478451</v>
      </c>
      <c r="H43" s="10">
        <f t="shared" si="2"/>
        <v>109.45407079762364</v>
      </c>
      <c r="J43" s="14"/>
    </row>
    <row r="44" spans="1:12" ht="25.5" x14ac:dyDescent="0.25">
      <c r="A44" s="4" t="s">
        <v>50</v>
      </c>
      <c r="B44" s="1" t="s">
        <v>12</v>
      </c>
      <c r="C44" s="1" t="s">
        <v>8</v>
      </c>
      <c r="D44" s="10">
        <v>92340.9</v>
      </c>
      <c r="E44" s="10">
        <v>121489</v>
      </c>
      <c r="F44" s="10">
        <v>76925.899999999994</v>
      </c>
      <c r="G44" s="10">
        <f t="shared" si="1"/>
        <v>63.319230547621586</v>
      </c>
      <c r="H44" s="10">
        <f t="shared" si="2"/>
        <v>83.306422181286948</v>
      </c>
      <c r="J44" s="14"/>
    </row>
    <row r="45" spans="1:12" x14ac:dyDescent="0.25">
      <c r="A45" s="4" t="s">
        <v>91</v>
      </c>
      <c r="B45" s="1" t="s">
        <v>12</v>
      </c>
      <c r="C45" s="1" t="s">
        <v>10</v>
      </c>
      <c r="D45" s="10">
        <v>50000</v>
      </c>
      <c r="E45" s="10">
        <v>227081.3</v>
      </c>
      <c r="F45" s="10">
        <v>27674.799999999999</v>
      </c>
      <c r="G45" s="10">
        <f t="shared" si="1"/>
        <v>12.18717701545658</v>
      </c>
      <c r="H45" s="10">
        <f t="shared" si="2"/>
        <v>55.349599999999995</v>
      </c>
      <c r="J45" s="14"/>
    </row>
    <row r="46" spans="1:12" x14ac:dyDescent="0.25">
      <c r="A46" s="7" t="s">
        <v>51</v>
      </c>
      <c r="B46" s="1" t="s">
        <v>12</v>
      </c>
      <c r="C46" s="1" t="s">
        <v>12</v>
      </c>
      <c r="D46" s="10">
        <v>71508.7</v>
      </c>
      <c r="E46" s="10">
        <v>101222.8</v>
      </c>
      <c r="F46" s="10">
        <v>78004.399999999994</v>
      </c>
      <c r="G46" s="10">
        <f t="shared" si="1"/>
        <v>77.062084826738626</v>
      </c>
      <c r="H46" s="10">
        <f t="shared" si="2"/>
        <v>109.0837898045972</v>
      </c>
      <c r="J46" s="14"/>
    </row>
    <row r="47" spans="1:12" x14ac:dyDescent="0.25">
      <c r="A47" s="4" t="s">
        <v>52</v>
      </c>
      <c r="B47" s="1" t="s">
        <v>12</v>
      </c>
      <c r="C47" s="1" t="s">
        <v>22</v>
      </c>
      <c r="D47" s="10">
        <v>917463.1</v>
      </c>
      <c r="E47" s="10">
        <v>1165370.1000000001</v>
      </c>
      <c r="F47" s="10">
        <v>877320.8</v>
      </c>
      <c r="G47" s="10">
        <f t="shared" si="1"/>
        <v>75.282590483486743</v>
      </c>
      <c r="H47" s="10">
        <f t="shared" si="2"/>
        <v>95.624641470594312</v>
      </c>
      <c r="J47" s="14"/>
    </row>
    <row r="48" spans="1:12" x14ac:dyDescent="0.25">
      <c r="A48" s="2" t="s">
        <v>53</v>
      </c>
      <c r="B48" s="3" t="s">
        <v>32</v>
      </c>
      <c r="C48" s="1" t="s">
        <v>18</v>
      </c>
      <c r="D48" s="9">
        <f t="shared" ref="D48" si="14">SUM(D49:D51)</f>
        <v>1638918.7</v>
      </c>
      <c r="E48" s="9">
        <f t="shared" ref="E48:F48" si="15">SUM(E49:E51)</f>
        <v>2618583</v>
      </c>
      <c r="F48" s="15">
        <f t="shared" si="15"/>
        <v>1738711.8</v>
      </c>
      <c r="G48" s="9">
        <f t="shared" si="1"/>
        <v>66.398956993152396</v>
      </c>
      <c r="H48" s="9">
        <f t="shared" si="2"/>
        <v>106.08895975132873</v>
      </c>
      <c r="J48" s="14"/>
    </row>
    <row r="49" spans="1:10" x14ac:dyDescent="0.25">
      <c r="A49" s="4" t="s">
        <v>54</v>
      </c>
      <c r="B49" s="1" t="s">
        <v>32</v>
      </c>
      <c r="C49" s="1" t="s">
        <v>1</v>
      </c>
      <c r="D49" s="10">
        <v>1200115.5</v>
      </c>
      <c r="E49" s="10">
        <v>1697856.3</v>
      </c>
      <c r="F49" s="10">
        <v>1262527.1000000001</v>
      </c>
      <c r="G49" s="10">
        <f t="shared" si="1"/>
        <v>74.360068045805761</v>
      </c>
      <c r="H49" s="10">
        <f t="shared" si="2"/>
        <v>105.20046612180245</v>
      </c>
      <c r="J49" s="14"/>
    </row>
    <row r="50" spans="1:10" x14ac:dyDescent="0.25">
      <c r="A50" s="4" t="s">
        <v>55</v>
      </c>
      <c r="B50" s="1" t="s">
        <v>32</v>
      </c>
      <c r="C50" s="1" t="s">
        <v>3</v>
      </c>
      <c r="D50" s="10">
        <v>83630.5</v>
      </c>
      <c r="E50" s="10">
        <v>91004.9</v>
      </c>
      <c r="F50" s="10">
        <v>80780.899999999994</v>
      </c>
      <c r="G50" s="10">
        <f t="shared" si="1"/>
        <v>88.765440102675782</v>
      </c>
      <c r="H50" s="10">
        <f t="shared" si="2"/>
        <v>96.592630678998688</v>
      </c>
      <c r="J50" s="14"/>
    </row>
    <row r="51" spans="1:10" ht="25.5" x14ac:dyDescent="0.25">
      <c r="A51" s="4" t="s">
        <v>56</v>
      </c>
      <c r="B51" s="1" t="s">
        <v>32</v>
      </c>
      <c r="C51" s="1" t="s">
        <v>6</v>
      </c>
      <c r="D51" s="10">
        <v>355172.7</v>
      </c>
      <c r="E51" s="10">
        <v>829721.8</v>
      </c>
      <c r="F51" s="10">
        <v>395403.8</v>
      </c>
      <c r="G51" s="10">
        <f t="shared" si="1"/>
        <v>47.654985080541451</v>
      </c>
      <c r="H51" s="10">
        <f t="shared" si="2"/>
        <v>111.32719378488267</v>
      </c>
      <c r="J51" s="14"/>
    </row>
    <row r="52" spans="1:10" x14ac:dyDescent="0.25">
      <c r="A52" s="2" t="s">
        <v>57</v>
      </c>
      <c r="B52" s="3" t="s">
        <v>22</v>
      </c>
      <c r="C52" s="1" t="s">
        <v>18</v>
      </c>
      <c r="D52" s="9">
        <f t="shared" ref="D52" si="16">SUM(D53:D58)</f>
        <v>4914763.3</v>
      </c>
      <c r="E52" s="9">
        <f t="shared" ref="E52:F52" si="17">SUM(E53:E58)</f>
        <v>10436574.399999999</v>
      </c>
      <c r="F52" s="15">
        <f t="shared" si="17"/>
        <v>7972314.7999999998</v>
      </c>
      <c r="G52" s="9">
        <f t="shared" si="1"/>
        <v>76.388233288501254</v>
      </c>
      <c r="H52" s="9">
        <f t="shared" si="2"/>
        <v>162.21157181669358</v>
      </c>
      <c r="J52" s="14"/>
    </row>
    <row r="53" spans="1:10" x14ac:dyDescent="0.25">
      <c r="A53" s="4" t="s">
        <v>58</v>
      </c>
      <c r="B53" s="1" t="s">
        <v>22</v>
      </c>
      <c r="C53" s="1" t="s">
        <v>1</v>
      </c>
      <c r="D53" s="10">
        <v>2683499.9</v>
      </c>
      <c r="E53" s="10">
        <v>4621935.5999999996</v>
      </c>
      <c r="F53" s="10">
        <v>3848101</v>
      </c>
      <c r="G53" s="10">
        <f t="shared" si="1"/>
        <v>83.257347852272119</v>
      </c>
      <c r="H53" s="10">
        <f t="shared" si="2"/>
        <v>143.39858928260071</v>
      </c>
      <c r="J53" s="14"/>
    </row>
    <row r="54" spans="1:10" x14ac:dyDescent="0.25">
      <c r="A54" s="4" t="s">
        <v>59</v>
      </c>
      <c r="B54" s="1" t="s">
        <v>22</v>
      </c>
      <c r="C54" s="1" t="s">
        <v>3</v>
      </c>
      <c r="D54" s="10">
        <v>1106911.5</v>
      </c>
      <c r="E54" s="10">
        <v>3995279.6</v>
      </c>
      <c r="F54" s="10">
        <v>2914418.8</v>
      </c>
      <c r="G54" s="10">
        <f t="shared" si="1"/>
        <v>72.946554228645226</v>
      </c>
      <c r="H54" s="10">
        <f t="shared" si="2"/>
        <v>263.29284680843949</v>
      </c>
      <c r="J54" s="14"/>
    </row>
    <row r="55" spans="1:10" x14ac:dyDescent="0.25">
      <c r="A55" s="4" t="s">
        <v>60</v>
      </c>
      <c r="B55" s="1" t="s">
        <v>22</v>
      </c>
      <c r="C55" s="1" t="s">
        <v>6</v>
      </c>
      <c r="D55" s="10">
        <v>444834.2</v>
      </c>
      <c r="E55" s="10">
        <v>799835.6</v>
      </c>
      <c r="F55" s="10">
        <v>524121.59999999998</v>
      </c>
      <c r="G55" s="10">
        <f t="shared" si="1"/>
        <v>65.528666140891957</v>
      </c>
      <c r="H55" s="10">
        <f t="shared" si="2"/>
        <v>117.82403421319674</v>
      </c>
      <c r="J55" s="14"/>
    </row>
    <row r="56" spans="1:10" x14ac:dyDescent="0.25">
      <c r="A56" s="4" t="s">
        <v>61</v>
      </c>
      <c r="B56" s="1" t="s">
        <v>22</v>
      </c>
      <c r="C56" s="1" t="s">
        <v>8</v>
      </c>
      <c r="D56" s="10">
        <v>74574.899999999994</v>
      </c>
      <c r="E56" s="10">
        <v>137962.1</v>
      </c>
      <c r="F56" s="10">
        <v>95972.6</v>
      </c>
      <c r="G56" s="10">
        <f t="shared" si="1"/>
        <v>69.564467342842704</v>
      </c>
      <c r="H56" s="10">
        <f t="shared" si="2"/>
        <v>128.69289801260211</v>
      </c>
      <c r="J56" s="14"/>
    </row>
    <row r="57" spans="1:10" ht="25.5" x14ac:dyDescent="0.25">
      <c r="A57" s="4" t="s">
        <v>62</v>
      </c>
      <c r="B57" s="1" t="s">
        <v>22</v>
      </c>
      <c r="C57" s="1" t="s">
        <v>10</v>
      </c>
      <c r="D57" s="10">
        <v>77607.5</v>
      </c>
      <c r="E57" s="10">
        <v>140681</v>
      </c>
      <c r="F57" s="10">
        <v>97727.9</v>
      </c>
      <c r="G57" s="10">
        <f t="shared" si="1"/>
        <v>69.467731960961316</v>
      </c>
      <c r="H57" s="10">
        <f t="shared" si="2"/>
        <v>125.92584479592821</v>
      </c>
      <c r="J57" s="14"/>
    </row>
    <row r="58" spans="1:10" x14ac:dyDescent="0.25">
      <c r="A58" s="4" t="s">
        <v>63</v>
      </c>
      <c r="B58" s="1" t="s">
        <v>22</v>
      </c>
      <c r="C58" s="1" t="s">
        <v>22</v>
      </c>
      <c r="D58" s="10">
        <v>527335.30000000005</v>
      </c>
      <c r="E58" s="10">
        <v>740880.5</v>
      </c>
      <c r="F58" s="10">
        <v>491972.9</v>
      </c>
      <c r="G58" s="10">
        <f t="shared" si="1"/>
        <v>66.403812760627389</v>
      </c>
      <c r="H58" s="10">
        <f t="shared" si="2"/>
        <v>93.294133732371037</v>
      </c>
      <c r="J58" s="14"/>
    </row>
    <row r="59" spans="1:10" x14ac:dyDescent="0.25">
      <c r="A59" s="2" t="s">
        <v>64</v>
      </c>
      <c r="B59" s="3" t="s">
        <v>24</v>
      </c>
      <c r="C59" s="1" t="s">
        <v>18</v>
      </c>
      <c r="D59" s="9">
        <f t="shared" ref="D59" si="18">SUM(D60:D64)</f>
        <v>22669774.300000001</v>
      </c>
      <c r="E59" s="9">
        <f t="shared" ref="E59:F59" si="19">SUM(E60:E64)</f>
        <v>36959818.700000003</v>
      </c>
      <c r="F59" s="15">
        <f t="shared" si="19"/>
        <v>28141112.899999999</v>
      </c>
      <c r="G59" s="9">
        <f t="shared" si="1"/>
        <v>76.139748217974883</v>
      </c>
      <c r="H59" s="9">
        <f t="shared" si="2"/>
        <v>124.13494959233007</v>
      </c>
      <c r="J59" s="14"/>
    </row>
    <row r="60" spans="1:10" x14ac:dyDescent="0.25">
      <c r="A60" s="4" t="s">
        <v>65</v>
      </c>
      <c r="B60" s="1" t="s">
        <v>24</v>
      </c>
      <c r="C60" s="1" t="s">
        <v>1</v>
      </c>
      <c r="D60" s="10">
        <v>2740302.2</v>
      </c>
      <c r="E60" s="10">
        <v>3907077.6</v>
      </c>
      <c r="F60" s="10">
        <v>3434831.1</v>
      </c>
      <c r="G60" s="10">
        <f t="shared" si="1"/>
        <v>87.913050408827303</v>
      </c>
      <c r="H60" s="10">
        <f t="shared" si="2"/>
        <v>125.34497472578023</v>
      </c>
      <c r="J60" s="14"/>
    </row>
    <row r="61" spans="1:10" x14ac:dyDescent="0.25">
      <c r="A61" s="4" t="s">
        <v>66</v>
      </c>
      <c r="B61" s="1" t="s">
        <v>24</v>
      </c>
      <c r="C61" s="1" t="s">
        <v>3</v>
      </c>
      <c r="D61" s="10">
        <v>2334481.2999999998</v>
      </c>
      <c r="E61" s="10">
        <v>4083774.2</v>
      </c>
      <c r="F61" s="10">
        <v>2854462.7</v>
      </c>
      <c r="G61" s="10">
        <f t="shared" si="1"/>
        <v>69.897662314434527</v>
      </c>
      <c r="H61" s="10">
        <f t="shared" si="2"/>
        <v>122.27395867338926</v>
      </c>
      <c r="J61" s="14"/>
    </row>
    <row r="62" spans="1:10" x14ac:dyDescent="0.25">
      <c r="A62" s="4" t="s">
        <v>67</v>
      </c>
      <c r="B62" s="1" t="s">
        <v>24</v>
      </c>
      <c r="C62" s="1" t="s">
        <v>5</v>
      </c>
      <c r="D62" s="10">
        <v>12740965</v>
      </c>
      <c r="E62" s="10">
        <v>22296016.100000001</v>
      </c>
      <c r="F62" s="10">
        <v>17035414</v>
      </c>
      <c r="G62" s="10">
        <f t="shared" si="1"/>
        <v>76.405640916271139</v>
      </c>
      <c r="H62" s="10">
        <f t="shared" si="2"/>
        <v>133.70583782311621</v>
      </c>
      <c r="J62" s="14"/>
    </row>
    <row r="63" spans="1:10" x14ac:dyDescent="0.25">
      <c r="A63" s="4" t="s">
        <v>68</v>
      </c>
      <c r="B63" s="1" t="s">
        <v>24</v>
      </c>
      <c r="C63" s="1" t="s">
        <v>6</v>
      </c>
      <c r="D63" s="10">
        <v>4663657.7</v>
      </c>
      <c r="E63" s="10">
        <v>6275253.2000000002</v>
      </c>
      <c r="F63" s="10">
        <v>4549966.0999999996</v>
      </c>
      <c r="G63" s="10">
        <f t="shared" si="1"/>
        <v>72.506494239945567</v>
      </c>
      <c r="H63" s="10">
        <f t="shared" si="2"/>
        <v>97.562179574199874</v>
      </c>
      <c r="J63" s="14"/>
    </row>
    <row r="64" spans="1:10" x14ac:dyDescent="0.25">
      <c r="A64" s="4" t="s">
        <v>69</v>
      </c>
      <c r="B64" s="1" t="s">
        <v>24</v>
      </c>
      <c r="C64" s="1" t="s">
        <v>10</v>
      </c>
      <c r="D64" s="10">
        <v>190368.1</v>
      </c>
      <c r="E64" s="10">
        <v>397697.6</v>
      </c>
      <c r="F64" s="10">
        <v>266439</v>
      </c>
      <c r="G64" s="10">
        <f t="shared" si="1"/>
        <v>66.995375380691257</v>
      </c>
      <c r="H64" s="10">
        <f t="shared" si="2"/>
        <v>139.9598987435395</v>
      </c>
      <c r="J64" s="14"/>
    </row>
    <row r="65" spans="1:10" x14ac:dyDescent="0.25">
      <c r="A65" s="2" t="s">
        <v>70</v>
      </c>
      <c r="B65" s="3" t="s">
        <v>14</v>
      </c>
      <c r="C65" s="1" t="s">
        <v>18</v>
      </c>
      <c r="D65" s="9">
        <f t="shared" ref="D65" si="20">SUM(D66:D68)</f>
        <v>1309280.8000000003</v>
      </c>
      <c r="E65" s="9">
        <f t="shared" ref="E65:F65" si="21">SUM(E66:E68)</f>
        <v>1766198.0999999999</v>
      </c>
      <c r="F65" s="15">
        <f t="shared" si="21"/>
        <v>1334033.3999999999</v>
      </c>
      <c r="G65" s="9">
        <f t="shared" si="1"/>
        <v>75.531357439462766</v>
      </c>
      <c r="H65" s="9">
        <f t="shared" si="2"/>
        <v>101.89054937642099</v>
      </c>
      <c r="J65" s="14"/>
    </row>
    <row r="66" spans="1:10" x14ac:dyDescent="0.25">
      <c r="A66" s="4" t="s">
        <v>71</v>
      </c>
      <c r="B66" s="1" t="s">
        <v>14</v>
      </c>
      <c r="C66" s="1" t="s">
        <v>3</v>
      </c>
      <c r="D66" s="10">
        <v>771166.3</v>
      </c>
      <c r="E66" s="10">
        <v>1029213.1</v>
      </c>
      <c r="F66" s="10">
        <v>760705.7</v>
      </c>
      <c r="G66" s="10">
        <f t="shared" si="1"/>
        <v>73.91138919627042</v>
      </c>
      <c r="H66" s="10">
        <f t="shared" si="2"/>
        <v>98.64353512335795</v>
      </c>
      <c r="J66" s="14"/>
    </row>
    <row r="67" spans="1:10" x14ac:dyDescent="0.25">
      <c r="A67" s="4" t="s">
        <v>72</v>
      </c>
      <c r="B67" s="1" t="s">
        <v>14</v>
      </c>
      <c r="C67" s="1" t="s">
        <v>5</v>
      </c>
      <c r="D67" s="10">
        <v>516064.9</v>
      </c>
      <c r="E67" s="10">
        <v>701774.7</v>
      </c>
      <c r="F67" s="10">
        <v>544899.6</v>
      </c>
      <c r="G67" s="10">
        <f t="shared" si="1"/>
        <v>77.645945343997155</v>
      </c>
      <c r="H67" s="10">
        <f t="shared" si="2"/>
        <v>105.58741739653289</v>
      </c>
      <c r="J67" s="14"/>
    </row>
    <row r="68" spans="1:10" ht="25.5" x14ac:dyDescent="0.25">
      <c r="A68" s="4" t="s">
        <v>73</v>
      </c>
      <c r="B68" s="1" t="s">
        <v>14</v>
      </c>
      <c r="C68" s="1" t="s">
        <v>8</v>
      </c>
      <c r="D68" s="10">
        <v>22049.599999999999</v>
      </c>
      <c r="E68" s="10">
        <v>35210.300000000003</v>
      </c>
      <c r="F68" s="10">
        <v>28428.1</v>
      </c>
      <c r="G68" s="10">
        <f t="shared" si="1"/>
        <v>80.738022680863267</v>
      </c>
      <c r="H68" s="10">
        <f t="shared" si="2"/>
        <v>128.92796241201654</v>
      </c>
      <c r="J68" s="14"/>
    </row>
    <row r="69" spans="1:10" x14ac:dyDescent="0.25">
      <c r="A69" s="2" t="s">
        <v>74</v>
      </c>
      <c r="B69" s="3" t="s">
        <v>36</v>
      </c>
      <c r="C69" s="1" t="s">
        <v>18</v>
      </c>
      <c r="D69" s="9">
        <f>SUM(D70:D71)</f>
        <v>38159.599999999999</v>
      </c>
      <c r="E69" s="9">
        <f>SUM(E70:E71)</f>
        <v>112191</v>
      </c>
      <c r="F69" s="15">
        <f>SUM(F70:F71)</f>
        <v>84923.6</v>
      </c>
      <c r="G69" s="9">
        <f t="shared" si="1"/>
        <v>75.695554901908352</v>
      </c>
      <c r="H69" s="9">
        <f t="shared" si="2"/>
        <v>222.54845438631438</v>
      </c>
      <c r="J69" s="14"/>
    </row>
    <row r="70" spans="1:10" x14ac:dyDescent="0.25">
      <c r="A70" s="4" t="s">
        <v>92</v>
      </c>
      <c r="B70" s="1" t="s">
        <v>36</v>
      </c>
      <c r="C70" s="1" t="s">
        <v>1</v>
      </c>
      <c r="D70" s="10">
        <v>11901.9</v>
      </c>
      <c r="E70" s="10">
        <v>74014.399999999994</v>
      </c>
      <c r="F70" s="10">
        <v>57691.8</v>
      </c>
      <c r="G70" s="9">
        <f t="shared" si="1"/>
        <v>77.946723880758356</v>
      </c>
      <c r="H70" s="10">
        <f t="shared" si="2"/>
        <v>484.72764852670582</v>
      </c>
      <c r="J70" s="14"/>
    </row>
    <row r="71" spans="1:10" x14ac:dyDescent="0.25">
      <c r="A71" s="4" t="s">
        <v>75</v>
      </c>
      <c r="B71" s="1" t="s">
        <v>36</v>
      </c>
      <c r="C71" s="1" t="s">
        <v>3</v>
      </c>
      <c r="D71" s="10">
        <v>26257.7</v>
      </c>
      <c r="E71" s="10">
        <v>38176.6</v>
      </c>
      <c r="F71" s="10">
        <v>27231.8</v>
      </c>
      <c r="G71" s="9">
        <f t="shared" ref="G71:G78" si="22">F71/E71*100</f>
        <v>71.331129540084774</v>
      </c>
      <c r="H71" s="10">
        <f t="shared" ref="H71:H77" si="23">F71/D71*100</f>
        <v>103.70976894396691</v>
      </c>
      <c r="J71" s="14"/>
    </row>
    <row r="72" spans="1:10" ht="25.5" x14ac:dyDescent="0.25">
      <c r="A72" s="8" t="s">
        <v>76</v>
      </c>
      <c r="B72" s="3" t="s">
        <v>16</v>
      </c>
      <c r="C72" s="1" t="s">
        <v>18</v>
      </c>
      <c r="D72" s="20">
        <f t="shared" ref="D72:E72" si="24">SUM(D73)</f>
        <v>0</v>
      </c>
      <c r="E72" s="9">
        <f t="shared" si="24"/>
        <v>1133789.3999999999</v>
      </c>
      <c r="F72" s="23">
        <f>SUM(F73)</f>
        <v>0</v>
      </c>
      <c r="G72" s="20">
        <f>F72/E72*100</f>
        <v>0</v>
      </c>
      <c r="H72" s="9" t="s">
        <v>89</v>
      </c>
      <c r="J72" s="14"/>
    </row>
    <row r="73" spans="1:10" ht="25.5" x14ac:dyDescent="0.25">
      <c r="A73" s="7" t="s">
        <v>77</v>
      </c>
      <c r="B73" s="1" t="s">
        <v>16</v>
      </c>
      <c r="C73" s="1" t="s">
        <v>1</v>
      </c>
      <c r="D73" s="19">
        <v>0</v>
      </c>
      <c r="E73" s="10">
        <v>1133789.3999999999</v>
      </c>
      <c r="F73" s="19">
        <v>0</v>
      </c>
      <c r="G73" s="19">
        <f t="shared" si="22"/>
        <v>0</v>
      </c>
      <c r="H73" s="10" t="s">
        <v>89</v>
      </c>
      <c r="J73" s="14"/>
    </row>
    <row r="74" spans="1:10" ht="38.25" x14ac:dyDescent="0.25">
      <c r="A74" s="2" t="s">
        <v>78</v>
      </c>
      <c r="B74" s="3" t="s">
        <v>79</v>
      </c>
      <c r="C74" s="1" t="s">
        <v>18</v>
      </c>
      <c r="D74" s="9">
        <f t="shared" ref="D74" si="25">SUM(D75:D77)</f>
        <v>5602665.9999999991</v>
      </c>
      <c r="E74" s="9">
        <f t="shared" ref="E74:F74" si="26">SUM(E75:E77)</f>
        <v>8680560.0999999996</v>
      </c>
      <c r="F74" s="15">
        <f t="shared" si="26"/>
        <v>4798050.5</v>
      </c>
      <c r="G74" s="9">
        <f t="shared" si="22"/>
        <v>55.273512823210567</v>
      </c>
      <c r="H74" s="9">
        <f t="shared" si="23"/>
        <v>85.638703074572007</v>
      </c>
      <c r="J74" s="14"/>
    </row>
    <row r="75" spans="1:10" ht="38.25" x14ac:dyDescent="0.25">
      <c r="A75" s="4" t="s">
        <v>80</v>
      </c>
      <c r="B75" s="1" t="s">
        <v>79</v>
      </c>
      <c r="C75" s="1" t="s">
        <v>1</v>
      </c>
      <c r="D75" s="10">
        <v>4237406.5999999996</v>
      </c>
      <c r="E75" s="10">
        <v>5385894</v>
      </c>
      <c r="F75" s="10">
        <v>4087565.6</v>
      </c>
      <c r="G75" s="10">
        <f t="shared" si="22"/>
        <v>75.893911020157461</v>
      </c>
      <c r="H75" s="10">
        <f t="shared" si="23"/>
        <v>96.463851262231955</v>
      </c>
      <c r="J75" s="14"/>
    </row>
    <row r="76" spans="1:10" x14ac:dyDescent="0.25">
      <c r="A76" s="4" t="s">
        <v>81</v>
      </c>
      <c r="B76" s="1" t="s">
        <v>79</v>
      </c>
      <c r="C76" s="1" t="s">
        <v>3</v>
      </c>
      <c r="D76" s="10">
        <v>840287.8</v>
      </c>
      <c r="E76" s="10">
        <v>2895794.5</v>
      </c>
      <c r="F76" s="10">
        <v>403268.9</v>
      </c>
      <c r="G76" s="10">
        <f t="shared" si="22"/>
        <v>13.926019266905854</v>
      </c>
      <c r="H76" s="10">
        <f t="shared" si="23"/>
        <v>47.991759490022346</v>
      </c>
      <c r="J76" s="14"/>
    </row>
    <row r="77" spans="1:10" ht="25.5" x14ac:dyDescent="0.25">
      <c r="A77" s="4" t="s">
        <v>82</v>
      </c>
      <c r="B77" s="1" t="s">
        <v>79</v>
      </c>
      <c r="C77" s="1" t="s">
        <v>5</v>
      </c>
      <c r="D77" s="10">
        <v>524971.6</v>
      </c>
      <c r="E77" s="10">
        <v>398871.6</v>
      </c>
      <c r="F77" s="10">
        <v>307216</v>
      </c>
      <c r="G77" s="10">
        <f t="shared" si="22"/>
        <v>77.021277022480419</v>
      </c>
      <c r="H77" s="10">
        <f t="shared" si="23"/>
        <v>58.520499013660931</v>
      </c>
      <c r="J77" s="14"/>
    </row>
    <row r="78" spans="1:10" x14ac:dyDescent="0.25">
      <c r="A78" s="6" t="s">
        <v>83</v>
      </c>
      <c r="B78" s="2" t="s">
        <v>18</v>
      </c>
      <c r="C78" s="2" t="s">
        <v>18</v>
      </c>
      <c r="D78" s="9">
        <v>90144511.700000003</v>
      </c>
      <c r="E78" s="9">
        <f t="shared" ref="E78:F78" si="27">SUM(E6,E15,E17,E21,E30,E35,E39,E48,E52,E59,E65,E69,E72,E74)</f>
        <v>157021527.59999999</v>
      </c>
      <c r="F78" s="15">
        <f t="shared" si="27"/>
        <v>106381519.79999998</v>
      </c>
      <c r="G78" s="9">
        <f t="shared" si="22"/>
        <v>67.749640081835494</v>
      </c>
      <c r="H78" s="9">
        <f>F78/D78*100</f>
        <v>118.01219818466218</v>
      </c>
      <c r="J78" s="14"/>
    </row>
    <row r="80" spans="1:10" x14ac:dyDescent="0.25">
      <c r="J80" s="14"/>
    </row>
  </sheetData>
  <mergeCells count="9"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12" type="noConversion"/>
  <pageMargins left="0.59055118110236227" right="0.39370078740157483" top="0.59055118110236227" bottom="0.62992125984251968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РЗПР</vt:lpstr>
      <vt:lpstr>'Расходы РЗПР'!Заголовки_для_печати</vt:lpstr>
      <vt:lpstr>'Расходы РЗПР'!Область_печати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ВЛисичникова</dc:creator>
  <cp:lastModifiedBy>Веретельникова Анна Александровна</cp:lastModifiedBy>
  <cp:lastPrinted>2025-11-27T01:46:52Z</cp:lastPrinted>
  <dcterms:created xsi:type="dcterms:W3CDTF">2023-10-17T07:21:16Z</dcterms:created>
  <dcterms:modified xsi:type="dcterms:W3CDTF">2025-12-22T00:02:45Z</dcterms:modified>
</cp:coreProperties>
</file>