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9 месяцев 2025\на сайт\Рейтинг_НИФИ_9 месяцев 2025\"/>
    </mc:Choice>
  </mc:AlternateContent>
  <xr:revisionPtr revIDLastSave="0" documentId="13_ncr:1_{EDCF0F98-6C61-4DCB-9522-33702533DF7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Таблица" sheetId="7" r:id="rId1"/>
  </sheets>
  <definedNames>
    <definedName name="_xlnm.Print_Titles" localSheetId="0">Таблица!$3:$5</definedName>
    <definedName name="_xlnm.Print_Area" localSheetId="0">Таблица!$A$1:$G$48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7" l="1"/>
  <c r="G47" i="7"/>
  <c r="G48" i="7"/>
  <c r="F46" i="7"/>
  <c r="F47" i="7"/>
  <c r="F48" i="7"/>
  <c r="F44" i="7"/>
  <c r="E48" i="7" l="1"/>
  <c r="D48" i="7"/>
  <c r="C48" i="7"/>
  <c r="F37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6" i="7"/>
  <c r="E21" i="7"/>
  <c r="D7" i="7"/>
  <c r="G36" i="7" l="1"/>
  <c r="G35" i="7"/>
  <c r="G34" i="7"/>
  <c r="G33" i="7"/>
  <c r="G32" i="7"/>
  <c r="G31" i="7"/>
  <c r="G30" i="7"/>
  <c r="E29" i="7"/>
  <c r="D29" i="7"/>
  <c r="C29" i="7"/>
  <c r="G29" i="7" s="1"/>
  <c r="G28" i="7"/>
  <c r="G27" i="7"/>
  <c r="G26" i="7"/>
  <c r="E25" i="7"/>
  <c r="D25" i="7"/>
  <c r="C25" i="7"/>
  <c r="G24" i="7"/>
  <c r="G23" i="7"/>
  <c r="G22" i="7"/>
  <c r="G21" i="7"/>
  <c r="D21" i="7"/>
  <c r="C21" i="7"/>
  <c r="G20" i="7"/>
  <c r="G19" i="7"/>
  <c r="E18" i="7"/>
  <c r="D18" i="7"/>
  <c r="C18" i="7"/>
  <c r="G17" i="7"/>
  <c r="G16" i="7"/>
  <c r="G15" i="7"/>
  <c r="G14" i="7"/>
  <c r="G13" i="7"/>
  <c r="E12" i="7"/>
  <c r="E11" i="7" s="1"/>
  <c r="D12" i="7"/>
  <c r="C12" i="7"/>
  <c r="C11" i="7" s="1"/>
  <c r="D11" i="7"/>
  <c r="G10" i="7"/>
  <c r="G9" i="7"/>
  <c r="E8" i="7"/>
  <c r="D8" i="7"/>
  <c r="D6" i="7" s="1"/>
  <c r="C8" i="7"/>
  <c r="C38" i="7"/>
  <c r="C37" i="7" s="1"/>
  <c r="D38" i="7"/>
  <c r="D37" i="7" s="1"/>
  <c r="E38" i="7"/>
  <c r="F38" i="7" s="1"/>
  <c r="F39" i="7"/>
  <c r="G39" i="7"/>
  <c r="F40" i="7"/>
  <c r="G40" i="7"/>
  <c r="F41" i="7"/>
  <c r="G41" i="7"/>
  <c r="F42" i="7"/>
  <c r="G42" i="7"/>
  <c r="G44" i="7"/>
  <c r="C7" i="7" l="1"/>
  <c r="C6" i="7" s="1"/>
  <c r="G18" i="7"/>
  <c r="G25" i="7"/>
  <c r="G11" i="7"/>
  <c r="E7" i="7"/>
  <c r="G8" i="7"/>
  <c r="G12" i="7"/>
  <c r="E37" i="7"/>
  <c r="G38" i="7"/>
  <c r="G7" i="7" l="1"/>
  <c r="E6" i="7"/>
  <c r="G37" i="7"/>
  <c r="G6" i="7" l="1"/>
</calcChain>
</file>

<file path=xl/sharedStrings.xml><?xml version="1.0" encoding="utf-8"?>
<sst xmlns="http://schemas.openxmlformats.org/spreadsheetml/2006/main" count="91" uniqueCount="87">
  <si>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</si>
  <si>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</si>
  <si>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</si>
  <si>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 (работы, услуги), реализуемые на территории РФ</t>
  </si>
  <si>
    <t>Акцизы по подакцизным товарам (продукции), производимым на территории РФ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</si>
  <si>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</si>
  <si>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</si>
  <si>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</si>
  <si>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Транспортный налог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</si>
  <si>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</si>
  <si>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</si>
  <si>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>Налог на имущество организаций</t>
  </si>
  <si>
    <t>Налог на игорный бизнес</t>
  </si>
  <si>
    <t>Налог, взимаемый в связи с применением упрощенной системы налогообложения</t>
  </si>
  <si>
    <t xml:space="preserve">НАЛОГОВЫЕ И НЕНАЛОГОВЫЕ ДОХОДЫ </t>
  </si>
  <si>
    <t>тыс.рублей</t>
  </si>
  <si>
    <t>НАЛОГОВЫЕ ДОХОДЫ</t>
  </si>
  <si>
    <t>НЕНАЛОГОВЫЕ ДОХОДЫ</t>
  </si>
  <si>
    <t>ПРОЧИЕ НАЛОГОВЫЕ ДОХОДЫ</t>
  </si>
  <si>
    <t xml:space="preserve"> 1 00 00000 00 0000 110</t>
  </si>
  <si>
    <t xml:space="preserve"> 1 01 01000 00 0000 110</t>
  </si>
  <si>
    <t xml:space="preserve"> 1 01 02000 01 0000 110 </t>
  </si>
  <si>
    <t>1 03 00000 00 0000 000</t>
  </si>
  <si>
    <t>1 03 02000 01 0000 000</t>
  </si>
  <si>
    <t>1 05 00000 00 0000 000</t>
  </si>
  <si>
    <t>1 06 00000 00 0000 000</t>
  </si>
  <si>
    <t>1 06 02000 02 0000 110</t>
  </si>
  <si>
    <t>1 06 04000 02 0000 110</t>
  </si>
  <si>
    <t>1 06 05000 02 0000 110</t>
  </si>
  <si>
    <t>1 05 01000 00 0000 000</t>
  </si>
  <si>
    <t>Код бюджетной классификации</t>
  </si>
  <si>
    <t>Акцизы на нефтепродукты</t>
  </si>
  <si>
    <t>Акцизы на пиво</t>
  </si>
  <si>
    <t>1 07 00000 00 0000 000</t>
  </si>
  <si>
    <t>1 07 01000 01 0000 110</t>
  </si>
  <si>
    <t>1 07 0400 001 0000 110</t>
  </si>
  <si>
    <t>Доходы от уплаты акцизов на этиловый спирт</t>
  </si>
  <si>
    <t xml:space="preserve">Темп роста к соответствующему периоду прошлого года, % </t>
  </si>
  <si>
    <t xml:space="preserve"> 1 05 06000 01 0000 110</t>
  </si>
  <si>
    <t>Налог на профессиональный доход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</si>
  <si>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</si>
  <si>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</si>
  <si>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</si>
  <si>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</si>
  <si>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</si>
  <si>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</si>
  <si>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</si>
  <si>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</si>
  <si>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</si>
  <si>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</si>
  <si>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</si>
  <si>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</si>
  <si>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</si>
  <si>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</si>
  <si>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</si>
  <si>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ПОСТУПЛЕНИЯ, в том числе:</t>
  </si>
  <si>
    <t>2 02 00000 00 0000 000</t>
  </si>
  <si>
    <t>БЕЗВОЗМЕЗДНЫЕ ПОСТУПЛЕНИЯ ОТ ДРУГИХ БЮДЖЕТОВ БЮДЖЕТНОЙ СИСТЕМЫ РОССИЙСКОЙ ФЕДЕРАЦИИ, в том числе: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</si>
  <si>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</si>
  <si>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</si>
  <si>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</si>
  <si>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</si>
  <si>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</si>
  <si>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</si>
  <si>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</si>
  <si>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</si>
  <si>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</si>
  <si>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</si>
  <si>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</si>
  <si>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</si>
  <si>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</si>
  <si>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</si>
  <si>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</si>
  <si>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</si>
  <si>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Наименование доходов 
(объем которых составляет более 10 %)</t>
  </si>
  <si>
    <t>Доходы от уплаты акцизов на нефтепродукты  по национальному проекту "Безопасные качественные дороги"</t>
  </si>
  <si>
    <t>Х</t>
  </si>
  <si>
    <t>2 07 00000 00 0000 000</t>
  </si>
  <si>
    <t>ПРОЧИЕ БЕЗВОЗМЕЗДНЫЕ ПОСТУПЛЕНИЯ</t>
  </si>
  <si>
    <t>Сведения об исполнении доходов бюджета Забайкальского края по состоянию на 01.10.2025 года 
(в сравнении с запланированными значениями на 2025 год и исполнением на 01.10.2024 года)</t>
  </si>
  <si>
    <t>% исполнения уточненных  годовых бюджетных назначений 
на 01.10.2025 г.</t>
  </si>
  <si>
    <t>Фактическое поступление на 01.10.2024г. (в соответствии с ф. 0503317), тыс. руб.</t>
  </si>
  <si>
    <t>Уточненные годовые бюджетные назначения 
(плановые бюджетные назначения в части доходов (план по доходам))  в соответствии с ф. 0503317 
на 01.10.2025 г., тыс. руб.</t>
  </si>
  <si>
    <t>Фактическое поступление на 01.10.2025 г. (в соответствии с ф. 0503317), тыс. руб.</t>
  </si>
  <si>
    <t>доходы от уплаты акцизов на алкогольную продукцию</t>
  </si>
  <si>
    <t>ВСЕГО ДОХОДОВ</t>
  </si>
  <si>
    <t xml:space="preserve"> 1 01 00000 00 0000 000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</si>
</sst>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0.0"/>
    <numFmt numFmtId="166" formatCode="#,##0.0"/>
    <numFmt numFmtId="167" formatCode="0.0%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1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19" fillId="14" borderId="0" xfId="0" applyFont="1" applyFill="1" applyAlignment="1">
      <alignment horizontal="left"/>
    </xf>
    <xf numFmtId="0" fontId="17" fillId="14" borderId="0" xfId="0" applyFont="1" applyFill="1"/>
    <xf numFmtId="0" fontId="17" fillId="14" borderId="0" xfId="0" applyFont="1" applyFill="1" applyAlignment="1">
      <alignment vertical="center"/>
    </xf>
    <xf numFmtId="0" fontId="18" fillId="14" borderId="0" xfId="0" applyFont="1" applyFill="1" applyAlignment="1">
      <alignment horizontal="center"/>
    </xf>
    <xf numFmtId="167" fontId="18" fillId="14" borderId="0" xfId="0" applyNumberFormat="1" applyFont="1" applyFill="1" applyAlignment="1">
      <alignment horizontal="center"/>
    </xf>
    <xf numFmtId="0" fontId="17" fillId="14" borderId="0" xfId="0" applyFont="1" applyFill="1" applyAlignment="1">
      <alignment horizontal="justify" vertical="center"/>
    </xf>
    <xf numFmtId="0" fontId="22" fillId="14" borderId="0" xfId="0" applyFont="1" applyFill="1"/>
    <xf numFmtId="0" fontId="20" fillId="14" borderId="0" xfId="0" applyFont="1" applyFill="1" applyAlignment="1">
      <alignment vertical="center"/>
    </xf>
    <xf numFmtId="0" fontId="22" fillId="14" borderId="0" xfId="0" applyNumberFormat="1" applyFont="1" applyFill="1" applyAlignment="1"/>
    <xf numFmtId="0" fontId="17" fillId="14" borderId="0" xfId="0" applyFont="1" applyFill="1" applyBorder="1" applyAlignment="1">
      <alignment horizontal="justify" vertical="center"/>
    </xf>
    <xf numFmtId="167" fontId="18" fillId="14" borderId="0" xfId="0" applyNumberFormat="1" applyFont="1" applyFill="1" applyAlignment="1">
      <alignment horizontal="right"/>
    </xf>
    <xf numFmtId="166" fontId="23" fillId="14" borderId="10" xfId="0" applyNumberFormat="1" applyFont="1" applyFill="1" applyBorder="1" applyAlignment="1">
      <alignment horizontal="center" vertical="center" wrapText="1"/>
    </xf>
    <xf numFmtId="166" fontId="23" fillId="14" borderId="10" xfId="0" applyNumberFormat="1" applyFont="1" applyFill="1" applyBorder="1" applyAlignment="1">
      <alignment horizontal="center" vertical="top" wrapText="1"/>
    </xf>
    <xf numFmtId="166" fontId="20" fillId="14" borderId="10" xfId="0" applyNumberFormat="1" applyFont="1" applyFill="1" applyBorder="1" applyAlignment="1">
      <alignment horizontal="center" vertical="top" wrapText="1"/>
    </xf>
    <xf numFmtId="165" fontId="24" fillId="14" borderId="10" xfId="0" applyNumberFormat="1" applyFont="1" applyFill="1" applyBorder="1" applyAlignment="1">
      <alignment horizontal="left" vertical="top" wrapText="1"/>
    </xf>
    <xf numFmtId="0" fontId="25" fillId="14" borderId="10" xfId="0" applyFont="1" applyFill="1" applyBorder="1" applyAlignment="1">
      <alignment vertical="top" wrapText="1"/>
    </xf>
    <xf numFmtId="0" fontId="26" fillId="14" borderId="10" xfId="0" applyFont="1" applyFill="1" applyBorder="1" applyAlignment="1">
      <alignment vertical="top" wrapText="1"/>
    </xf>
    <xf numFmtId="165" fontId="23" fillId="14" borderId="10" xfId="0" applyNumberFormat="1" applyFont="1" applyFill="1" applyBorder="1" applyAlignment="1">
      <alignment horizontal="left" vertical="top" wrapText="1"/>
    </xf>
    <xf numFmtId="165" fontId="20" fillId="14" borderId="10" xfId="0" applyNumberFormat="1" applyFont="1" applyFill="1" applyBorder="1" applyAlignment="1">
      <alignment horizontal="left" vertical="top" wrapText="1"/>
    </xf>
    <xf numFmtId="165" fontId="20" fillId="14" borderId="11" xfId="0" applyNumberFormat="1" applyFont="1" applyFill="1" applyBorder="1" applyAlignment="1">
      <alignment horizontal="left" vertical="top" wrapText="1"/>
    </xf>
    <xf numFmtId="165" fontId="23" fillId="14" borderId="11" xfId="0" applyNumberFormat="1" applyFont="1" applyFill="1" applyBorder="1" applyAlignment="1">
      <alignment horizontal="left" vertical="top" wrapText="1"/>
    </xf>
    <xf numFmtId="0" fontId="20" fillId="14" borderId="10" xfId="0" applyFont="1" applyFill="1" applyBorder="1" applyAlignment="1">
      <alignment vertical="top" wrapText="1"/>
    </xf>
    <xf numFmtId="166" fontId="25" fillId="14" borderId="10" xfId="0" applyNumberFormat="1" applyFont="1" applyFill="1" applyBorder="1" applyAlignment="1">
      <alignment horizontal="center" vertical="center"/>
    </xf>
    <xf numFmtId="0" fontId="25" fillId="14" borderId="20" xfId="0" applyFont="1" applyFill="1" applyBorder="1" applyAlignment="1">
      <alignment horizontal="center" vertical="top"/>
    </xf>
    <xf numFmtId="166" fontId="23" fillId="14" borderId="21" xfId="0" applyNumberFormat="1" applyFont="1" applyFill="1" applyBorder="1" applyAlignment="1">
      <alignment horizontal="center" vertical="center" wrapText="1"/>
    </xf>
    <xf numFmtId="0" fontId="26" fillId="14" borderId="20" xfId="0" applyFont="1" applyFill="1" applyBorder="1" applyAlignment="1">
      <alignment horizontal="center" vertical="top"/>
    </xf>
    <xf numFmtId="0" fontId="23" fillId="14" borderId="24" xfId="0" applyNumberFormat="1" applyFont="1" applyFill="1" applyBorder="1" applyAlignment="1">
      <alignment horizontal="center"/>
    </xf>
    <xf numFmtId="0" fontId="23" fillId="14" borderId="13" xfId="0" applyNumberFormat="1" applyFont="1" applyFill="1" applyBorder="1" applyAlignment="1">
      <alignment horizontal="center" wrapText="1"/>
    </xf>
    <xf numFmtId="0" fontId="23" fillId="14" borderId="13" xfId="0" applyNumberFormat="1" applyFont="1" applyFill="1" applyBorder="1" applyAlignment="1">
      <alignment horizontal="center"/>
    </xf>
    <xf numFmtId="0" fontId="23" fillId="14" borderId="19" xfId="0" applyNumberFormat="1" applyFont="1" applyFill="1" applyBorder="1" applyAlignment="1">
      <alignment horizontal="center"/>
    </xf>
    <xf numFmtId="0" fontId="23" fillId="14" borderId="25" xfId="0" applyNumberFormat="1" applyFont="1" applyFill="1" applyBorder="1" applyAlignment="1">
      <alignment horizontal="center"/>
    </xf>
    <xf numFmtId="0" fontId="25" fillId="14" borderId="32" xfId="0" applyFont="1" applyFill="1" applyBorder="1" applyAlignment="1">
      <alignment horizontal="center" vertical="top"/>
    </xf>
    <xf numFmtId="0" fontId="25" fillId="14" borderId="17" xfId="0" applyFont="1" applyFill="1" applyBorder="1" applyAlignment="1">
      <alignment vertical="top" wrapText="1"/>
    </xf>
    <xf numFmtId="166" fontId="25" fillId="14" borderId="17" xfId="0" applyNumberFormat="1" applyFont="1" applyFill="1" applyBorder="1" applyAlignment="1">
      <alignment horizontal="center" vertical="top"/>
    </xf>
    <xf numFmtId="166" fontId="23" fillId="14" borderId="17" xfId="0" applyNumberFormat="1" applyFont="1" applyFill="1" applyBorder="1" applyAlignment="1">
      <alignment horizontal="center" vertical="center" wrapText="1"/>
    </xf>
    <xf numFmtId="166" fontId="23" fillId="14" borderId="33" xfId="0" applyNumberFormat="1" applyFont="1" applyFill="1" applyBorder="1" applyAlignment="1">
      <alignment horizontal="center" vertical="center" wrapText="1"/>
    </xf>
    <xf numFmtId="166" fontId="26" fillId="14" borderId="10" xfId="0" applyNumberFormat="1" applyFont="1" applyFill="1" applyBorder="1" applyAlignment="1">
      <alignment horizontal="center" vertical="center" wrapText="1"/>
    </xf>
    <xf numFmtId="166" fontId="25" fillId="14" borderId="10" xfId="0" applyNumberFormat="1" applyFont="1" applyFill="1" applyBorder="1" applyAlignment="1">
      <alignment horizontal="center" vertical="center" wrapText="1"/>
    </xf>
    <xf numFmtId="165" fontId="23" fillId="14" borderId="10" xfId="0" applyNumberFormat="1" applyFont="1" applyFill="1" applyBorder="1" applyAlignment="1">
      <alignment horizontal="center" vertical="top"/>
    </xf>
    <xf numFmtId="166" fontId="23" fillId="14" borderId="0" xfId="0" applyNumberFormat="1" applyFont="1" applyFill="1" applyAlignment="1">
      <alignment horizontal="center" vertical="top"/>
    </xf>
    <xf numFmtId="166" fontId="23" fillId="14" borderId="10" xfId="0" applyNumberFormat="1" applyFont="1" applyFill="1" applyBorder="1" applyAlignment="1">
      <alignment horizontal="center" vertical="top"/>
    </xf>
    <xf numFmtId="165" fontId="20" fillId="14" borderId="10" xfId="0" applyNumberFormat="1" applyFont="1" applyFill="1" applyBorder="1" applyAlignment="1">
      <alignment horizontal="center" vertical="top"/>
    </xf>
    <xf numFmtId="166" fontId="20" fillId="0" borderId="10" xfId="0" applyNumberFormat="1" applyFont="1" applyBorder="1" applyAlignment="1">
      <alignment horizontal="center" vertical="top" wrapText="1"/>
    </xf>
    <xf numFmtId="166" fontId="20" fillId="0" borderId="10" xfId="0" applyNumberFormat="1" applyFont="1" applyBorder="1" applyAlignment="1">
      <alignment horizontal="center" vertical="top"/>
    </xf>
    <xf numFmtId="49" fontId="26" fillId="0" borderId="34" xfId="0" applyNumberFormat="1" applyFont="1" applyBorder="1" applyAlignment="1">
      <alignment horizontal="center" vertical="top" wrapText="1"/>
    </xf>
    <xf numFmtId="166" fontId="20" fillId="0" borderId="10" xfId="24" applyNumberFormat="1" applyFont="1" applyFill="1" applyBorder="1" applyAlignment="1">
      <alignment horizontal="center" vertical="top"/>
    </xf>
    <xf numFmtId="0" fontId="20" fillId="14" borderId="10" xfId="0" applyFont="1" applyFill="1" applyBorder="1" applyAlignment="1">
      <alignment horizontal="center" vertical="top"/>
    </xf>
    <xf numFmtId="0" fontId="20" fillId="14" borderId="10" xfId="0" applyFont="1" applyFill="1" applyBorder="1" applyAlignment="1">
      <alignment vertical="top"/>
    </xf>
    <xf numFmtId="166" fontId="26" fillId="0" borderId="10" xfId="0" applyNumberFormat="1" applyFont="1" applyBorder="1" applyAlignment="1">
      <alignment horizontal="center" vertical="top"/>
    </xf>
    <xf numFmtId="166" fontId="27" fillId="0" borderId="34" xfId="0" applyNumberFormat="1" applyFont="1" applyBorder="1" applyAlignment="1">
      <alignment horizontal="center" vertical="center" wrapText="1"/>
    </xf>
    <xf numFmtId="166" fontId="28" fillId="0" borderId="34" xfId="0" applyNumberFormat="1" applyFont="1" applyBorder="1" applyAlignment="1">
      <alignment horizontal="center" vertical="center" wrapText="1"/>
    </xf>
    <xf numFmtId="0" fontId="25" fillId="14" borderId="31" xfId="0" applyFont="1" applyFill="1" applyBorder="1" applyAlignment="1">
      <alignment horizontal="center" vertical="top"/>
    </xf>
    <xf numFmtId="0" fontId="25" fillId="14" borderId="12" xfId="0" applyFont="1" applyFill="1" applyBorder="1" applyAlignment="1">
      <alignment vertical="top" wrapText="1"/>
    </xf>
    <xf numFmtId="166" fontId="25" fillId="14" borderId="12" xfId="0" applyNumberFormat="1" applyFont="1" applyFill="1" applyBorder="1" applyAlignment="1">
      <alignment horizontal="center" vertical="center" wrapText="1"/>
    </xf>
    <xf numFmtId="166" fontId="28" fillId="0" borderId="35" xfId="0" applyNumberFormat="1" applyFont="1" applyBorder="1" applyAlignment="1">
      <alignment horizontal="center" vertical="center" wrapText="1"/>
    </xf>
    <xf numFmtId="165" fontId="22" fillId="14" borderId="0" xfId="0" applyNumberFormat="1" applyFont="1" applyFill="1" applyAlignment="1"/>
    <xf numFmtId="4" fontId="25" fillId="0" borderId="10" xfId="0" applyNumberFormat="1" applyFont="1" applyFill="1" applyBorder="1" applyAlignment="1">
      <alignment horizontal="center" vertical="center"/>
    </xf>
    <xf numFmtId="4" fontId="25" fillId="0" borderId="10" xfId="0" applyNumberFormat="1" applyFont="1" applyFill="1" applyBorder="1" applyAlignment="1">
      <alignment horizontal="center"/>
    </xf>
    <xf numFmtId="0" fontId="23" fillId="14" borderId="10" xfId="0" applyFont="1" applyFill="1" applyBorder="1" applyAlignment="1">
      <alignment horizontal="center" vertical="center"/>
    </xf>
    <xf numFmtId="0" fontId="21" fillId="14" borderId="0" xfId="0" applyFont="1" applyFill="1" applyAlignment="1">
      <alignment horizontal="center" wrapText="1"/>
    </xf>
    <xf numFmtId="0" fontId="23" fillId="14" borderId="14" xfId="0" applyFont="1" applyFill="1" applyBorder="1" applyAlignment="1">
      <alignment horizontal="center" vertical="center" wrapText="1"/>
    </xf>
    <xf numFmtId="0" fontId="23" fillId="14" borderId="26" xfId="0" applyFont="1" applyFill="1" applyBorder="1" applyAlignment="1">
      <alignment horizontal="center" vertical="center" wrapText="1"/>
    </xf>
    <xf numFmtId="0" fontId="23" fillId="14" borderId="16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15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18" xfId="0" applyFont="1" applyFill="1" applyBorder="1" applyAlignment="1">
      <alignment horizontal="center" vertical="center" wrapText="1"/>
    </xf>
    <xf numFmtId="0" fontId="23" fillId="14" borderId="29" xfId="0" applyFont="1" applyFill="1" applyBorder="1" applyAlignment="1">
      <alignment horizontal="center" vertical="center" wrapText="1"/>
    </xf>
    <xf numFmtId="165" fontId="23" fillId="14" borderId="17" xfId="0" applyNumberFormat="1" applyFont="1" applyFill="1" applyBorder="1" applyAlignment="1">
      <alignment horizontal="center" vertical="center" wrapText="1"/>
    </xf>
    <xf numFmtId="165" fontId="23" fillId="14" borderId="22" xfId="0" applyNumberFormat="1" applyFont="1" applyFill="1" applyBorder="1" applyAlignment="1">
      <alignment horizontal="center" vertical="center" wrapText="1"/>
    </xf>
    <xf numFmtId="0" fontId="23" fillId="14" borderId="17" xfId="0" applyFont="1" applyFill="1" applyBorder="1" applyAlignment="1">
      <alignment horizontal="center" vertical="center" wrapText="1"/>
    </xf>
    <xf numFmtId="0" fontId="20" fillId="14" borderId="22" xfId="0" applyFont="1" applyFill="1" applyBorder="1" applyAlignment="1">
      <alignment horizontal="center" vertical="center" wrapText="1"/>
    </xf>
    <xf numFmtId="167" fontId="23" fillId="14" borderId="23" xfId="0" applyNumberFormat="1" applyFont="1" applyFill="1" applyBorder="1" applyAlignment="1">
      <alignment horizontal="center" vertical="center" wrapText="1"/>
    </xf>
    <xf numFmtId="167" fontId="23" fillId="14" borderId="30" xfId="0" applyNumberFormat="1" applyFont="1" applyFill="1" applyBorder="1" applyAlignment="1">
      <alignment horizontal="center" vertical="center" wrapText="1"/>
    </xf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Финансовый" xfId="24" builtinId="3"/>
    <cellStyle name="Хороший" xfId="2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6"/>
  <sheetViews>
    <sheetView tabSelected="1" view="pageBreakPreview" zoomScaleNormal="100" zoomScaleSheetLayoutView="100" workbookViewId="0">
      <selection activeCell="G2" sqref="G1:H1048576"/>
    </sheetView>
  </sheetViews>
  <sheetFormatPr defaultColWidth="9.140625" defaultRowHeight="15.75" x14ac:dyDescent="0.25"/>
  <cols>
    <col min="1" max="1" width="21" style="2" customWidth="1"/>
    <col min="2" max="2" width="38.28515625" style="3" customWidth="1"/>
    <col min="3" max="3" width="15.7109375" style="3" customWidth="1"/>
    <col min="4" max="4" width="25.28515625" style="2" customWidth="1"/>
    <col min="5" max="5" width="17" style="4" customWidth="1"/>
    <col min="6" max="6" width="16.28515625" style="4" customWidth="1"/>
    <col min="7" max="7" width="16.42578125" style="5" customWidth="1"/>
    <col min="8" max="16384" width="9.140625" style="2"/>
  </cols>
  <sheetData>
    <row r="1" spans="1:8" s="1" customFormat="1" ht="46.5" customHeight="1" x14ac:dyDescent="0.3">
      <c r="A1" s="60" t="s">
        <v>79</v>
      </c>
      <c r="B1" s="60"/>
      <c r="C1" s="60"/>
      <c r="D1" s="60"/>
      <c r="E1" s="60"/>
      <c r="F1" s="60"/>
      <c r="G1" s="60"/>
    </row>
    <row r="2" spans="1:8" ht="33.75" customHeight="1" thickBot="1" x14ac:dyDescent="0.3">
      <c r="G2" s="11" t="s">
        <v>15</v>
      </c>
    </row>
    <row r="3" spans="1:8" s="7" customFormat="1" ht="42" customHeight="1" x14ac:dyDescent="0.2">
      <c r="A3" s="61" t="s">
        <v>30</v>
      </c>
      <c r="B3" s="65" t="s">
        <v>74</v>
      </c>
      <c r="C3" s="63" t="s">
        <v>81</v>
      </c>
      <c r="D3" s="69" t="s">
        <v>82</v>
      </c>
      <c r="E3" s="71" t="s">
        <v>83</v>
      </c>
      <c r="F3" s="67" t="s">
        <v>80</v>
      </c>
      <c r="G3" s="73" t="s">
        <v>37</v>
      </c>
    </row>
    <row r="4" spans="1:8" s="7" customFormat="1" ht="77.25" customHeight="1" thickBot="1" x14ac:dyDescent="0.25">
      <c r="A4" s="62"/>
      <c r="B4" s="66"/>
      <c r="C4" s="64"/>
      <c r="D4" s="70"/>
      <c r="E4" s="72"/>
      <c r="F4" s="68"/>
      <c r="G4" s="74"/>
    </row>
    <row r="5" spans="1:8" s="9" customFormat="1" ht="10.9" customHeight="1" x14ac:dyDescent="0.2">
      <c r="A5" s="27">
        <v>1</v>
      </c>
      <c r="B5" s="28">
        <v>2</v>
      </c>
      <c r="C5" s="29">
        <v>3</v>
      </c>
      <c r="D5" s="28">
        <v>4</v>
      </c>
      <c r="E5" s="29">
        <v>5</v>
      </c>
      <c r="F5" s="30">
        <v>6</v>
      </c>
      <c r="G5" s="31">
        <v>7</v>
      </c>
    </row>
    <row r="6" spans="1:8" s="9" customFormat="1" ht="25.5" x14ac:dyDescent="0.2">
      <c r="A6" s="39" t="s">
        <v>19</v>
      </c>
      <c r="B6" s="18" t="s">
        <v>14</v>
      </c>
      <c r="C6" s="13">
        <f>C7+C29</f>
        <v>54629615.300000004</v>
      </c>
      <c r="D6" s="13">
        <f t="shared" ref="D6:E6" si="0">D7+D29</f>
        <v>92187982.700000003</v>
      </c>
      <c r="E6" s="13">
        <f t="shared" si="0"/>
        <v>74306886.5</v>
      </c>
      <c r="F6" s="13">
        <f>E6/D6*100</f>
        <v>80.603658224967319</v>
      </c>
      <c r="G6" s="13">
        <f>E6/C6*100</f>
        <v>136.01942113621291</v>
      </c>
      <c r="H6" s="56"/>
    </row>
    <row r="7" spans="1:8" s="9" customFormat="1" ht="12.75" x14ac:dyDescent="0.2">
      <c r="A7" s="39"/>
      <c r="B7" s="18" t="s">
        <v>16</v>
      </c>
      <c r="C7" s="13">
        <f>C8+C11+C18+C21+C25+C28</f>
        <v>52208163.200000003</v>
      </c>
      <c r="D7" s="13">
        <f t="shared" ref="D7:E7" si="1">D8+D11+D18+D21+D25+D28</f>
        <v>87412628.5</v>
      </c>
      <c r="E7" s="13">
        <f t="shared" si="1"/>
        <v>70023424.799999997</v>
      </c>
      <c r="F7" s="13">
        <f t="shared" ref="F7:F35" si="2">E7/D7*100</f>
        <v>80.106760317818384</v>
      </c>
      <c r="G7" s="13">
        <f t="shared" ref="G7:G36" si="3">E7/C7*100</f>
        <v>134.12351729700384</v>
      </c>
      <c r="H7" s="56"/>
    </row>
    <row r="8" spans="1:8" s="9" customFormat="1" ht="12.75" x14ac:dyDescent="0.2">
      <c r="A8" s="39" t="s">
        <v>86</v>
      </c>
      <c r="B8" s="18" t="s">
        <v>0</v>
      </c>
      <c r="C8" s="40">
        <f>C9+C10</f>
        <v>34961566.100000001</v>
      </c>
      <c r="D8" s="41">
        <f t="shared" ref="D8:E8" si="4">D9+D10</f>
        <v>57266878.200000003</v>
      </c>
      <c r="E8" s="40">
        <f t="shared" si="4"/>
        <v>46815526</v>
      </c>
      <c r="F8" s="13">
        <f t="shared" si="2"/>
        <v>81.749743431972163</v>
      </c>
      <c r="G8" s="13">
        <f t="shared" si="3"/>
        <v>133.9056890818172</v>
      </c>
      <c r="H8" s="56"/>
    </row>
    <row r="9" spans="1:8" s="9" customFormat="1" ht="12.75" x14ac:dyDescent="0.2">
      <c r="A9" s="42" t="s">
        <v>20</v>
      </c>
      <c r="B9" s="19" t="s">
        <v>1</v>
      </c>
      <c r="C9" s="43">
        <v>15706141</v>
      </c>
      <c r="D9" s="43">
        <v>23849380</v>
      </c>
      <c r="E9" s="43">
        <v>24870559.5</v>
      </c>
      <c r="F9" s="14">
        <f t="shared" si="2"/>
        <v>104.28178636090331</v>
      </c>
      <c r="G9" s="14">
        <f t="shared" si="3"/>
        <v>158.34926924443121</v>
      </c>
      <c r="H9" s="56"/>
    </row>
    <row r="10" spans="1:8" s="9" customFormat="1" ht="12.75" x14ac:dyDescent="0.2">
      <c r="A10" s="42" t="s">
        <v>21</v>
      </c>
      <c r="B10" s="19" t="s">
        <v>2</v>
      </c>
      <c r="C10" s="43">
        <v>19255425.100000001</v>
      </c>
      <c r="D10" s="43">
        <v>33417498.199999999</v>
      </c>
      <c r="E10" s="44">
        <v>21944966.5</v>
      </c>
      <c r="F10" s="14">
        <f t="shared" si="2"/>
        <v>65.669088597422302</v>
      </c>
      <c r="G10" s="14">
        <f t="shared" si="3"/>
        <v>113.96770720995404</v>
      </c>
      <c r="H10" s="56"/>
    </row>
    <row r="11" spans="1:8" s="9" customFormat="1" ht="25.5" x14ac:dyDescent="0.2">
      <c r="A11" s="39" t="s">
        <v>22</v>
      </c>
      <c r="B11" s="18" t="s">
        <v>3</v>
      </c>
      <c r="C11" s="13">
        <f>C12</f>
        <v>6070187</v>
      </c>
      <c r="D11" s="13">
        <f t="shared" ref="D11:E11" si="5">D12</f>
        <v>11541463</v>
      </c>
      <c r="E11" s="13">
        <f t="shared" si="5"/>
        <v>8295522.8999999994</v>
      </c>
      <c r="F11" s="13">
        <f t="shared" si="2"/>
        <v>71.875834978633122</v>
      </c>
      <c r="G11" s="13">
        <f t="shared" si="3"/>
        <v>136.66008806647966</v>
      </c>
      <c r="H11" s="56"/>
    </row>
    <row r="12" spans="1:8" s="9" customFormat="1" ht="38.25" x14ac:dyDescent="0.2">
      <c r="A12" s="42" t="s">
        <v>23</v>
      </c>
      <c r="B12" s="19" t="s">
        <v>4</v>
      </c>
      <c r="C12" s="43">
        <f>C13+C14+C15+C16+C17</f>
        <v>6070187</v>
      </c>
      <c r="D12" s="43">
        <f t="shared" ref="D12:E12" si="6">D13+D14+D15+D16+D17</f>
        <v>11541463</v>
      </c>
      <c r="E12" s="43">
        <f t="shared" si="6"/>
        <v>8295522.8999999994</v>
      </c>
      <c r="F12" s="14">
        <f t="shared" si="2"/>
        <v>71.875834978633122</v>
      </c>
      <c r="G12" s="14">
        <f t="shared" si="3"/>
        <v>136.66008806647966</v>
      </c>
      <c r="H12" s="56"/>
    </row>
    <row r="13" spans="1:8" s="9" customFormat="1" ht="12.75" x14ac:dyDescent="0.2">
      <c r="A13" s="42"/>
      <c r="B13" s="15" t="s">
        <v>32</v>
      </c>
      <c r="C13" s="44">
        <v>17793.099999999999</v>
      </c>
      <c r="D13" s="43">
        <v>47335</v>
      </c>
      <c r="E13" s="44">
        <v>36541</v>
      </c>
      <c r="F13" s="14">
        <f t="shared" si="2"/>
        <v>77.196577585296282</v>
      </c>
      <c r="G13" s="14">
        <f t="shared" si="3"/>
        <v>205.3661250709545</v>
      </c>
      <c r="H13" s="56"/>
    </row>
    <row r="14" spans="1:8" s="9" customFormat="1" ht="25.5" x14ac:dyDescent="0.2">
      <c r="A14" s="42"/>
      <c r="B14" s="15" t="s">
        <v>84</v>
      </c>
      <c r="C14" s="44">
        <v>1074466.3</v>
      </c>
      <c r="D14" s="43">
        <v>2016532.2</v>
      </c>
      <c r="E14" s="44">
        <v>1254099.8</v>
      </c>
      <c r="F14" s="14">
        <f t="shared" si="2"/>
        <v>62.190913688360652</v>
      </c>
      <c r="G14" s="14">
        <f t="shared" si="3"/>
        <v>116.71839312224124</v>
      </c>
      <c r="H14" s="56"/>
    </row>
    <row r="15" spans="1:8" s="9" customFormat="1" ht="25.5" x14ac:dyDescent="0.2">
      <c r="A15" s="42"/>
      <c r="B15" s="15" t="s">
        <v>36</v>
      </c>
      <c r="C15" s="44">
        <v>3327.8</v>
      </c>
      <c r="D15" s="43">
        <v>4825.5</v>
      </c>
      <c r="E15" s="44">
        <v>5939.3</v>
      </c>
      <c r="F15" s="14">
        <f t="shared" si="2"/>
        <v>123.08154595378717</v>
      </c>
      <c r="G15" s="14">
        <f t="shared" si="3"/>
        <v>178.47526894645111</v>
      </c>
      <c r="H15" s="56"/>
    </row>
    <row r="16" spans="1:8" s="9" customFormat="1" ht="12.75" x14ac:dyDescent="0.2">
      <c r="A16" s="42"/>
      <c r="B16" s="15" t="s">
        <v>31</v>
      </c>
      <c r="C16" s="44">
        <v>2570225.4</v>
      </c>
      <c r="D16" s="43">
        <v>3897659.7</v>
      </c>
      <c r="E16" s="44">
        <v>3047529</v>
      </c>
      <c r="F16" s="14">
        <f t="shared" si="2"/>
        <v>78.18868845835874</v>
      </c>
      <c r="G16" s="14">
        <f t="shared" si="3"/>
        <v>118.57049580165227</v>
      </c>
      <c r="H16" s="56"/>
    </row>
    <row r="17" spans="1:8" s="9" customFormat="1" ht="36.75" customHeight="1" x14ac:dyDescent="0.2">
      <c r="A17" s="42"/>
      <c r="B17" s="15" t="s">
        <v>75</v>
      </c>
      <c r="C17" s="44">
        <v>2404374.4</v>
      </c>
      <c r="D17" s="43">
        <v>5575110.5999999996</v>
      </c>
      <c r="E17" s="44">
        <v>3951413.8</v>
      </c>
      <c r="F17" s="14">
        <f t="shared" si="2"/>
        <v>70.875971500906189</v>
      </c>
      <c r="G17" s="14">
        <f t="shared" si="3"/>
        <v>164.34269970600252</v>
      </c>
      <c r="H17" s="56"/>
    </row>
    <row r="18" spans="1:8" s="9" customFormat="1" ht="12.75" x14ac:dyDescent="0.2">
      <c r="A18" s="39" t="s">
        <v>24</v>
      </c>
      <c r="B18" s="18" t="s">
        <v>5</v>
      </c>
      <c r="C18" s="13">
        <f>C19+C20</f>
        <v>3183251.2</v>
      </c>
      <c r="D18" s="13">
        <f t="shared" ref="D18:E18" si="7">D19+D20</f>
        <v>4721233</v>
      </c>
      <c r="E18" s="13">
        <f t="shared" si="7"/>
        <v>3588006.4</v>
      </c>
      <c r="F18" s="13">
        <f t="shared" si="2"/>
        <v>75.997232078992923</v>
      </c>
      <c r="G18" s="13">
        <f t="shared" si="3"/>
        <v>112.7151511008619</v>
      </c>
      <c r="H18" s="56"/>
    </row>
    <row r="19" spans="1:8" s="9" customFormat="1" ht="25.5" x14ac:dyDescent="0.2">
      <c r="A19" s="42" t="s">
        <v>29</v>
      </c>
      <c r="B19" s="19" t="s">
        <v>13</v>
      </c>
      <c r="C19" s="44">
        <v>3078561.7</v>
      </c>
      <c r="D19" s="43">
        <v>4466779</v>
      </c>
      <c r="E19" s="44">
        <v>3426921.8</v>
      </c>
      <c r="F19" s="14">
        <f t="shared" si="2"/>
        <v>76.720200394960216</v>
      </c>
      <c r="G19" s="14">
        <f t="shared" si="3"/>
        <v>111.31567705789361</v>
      </c>
      <c r="H19" s="56"/>
    </row>
    <row r="20" spans="1:8" s="9" customFormat="1" ht="12.75" x14ac:dyDescent="0.2">
      <c r="A20" s="42" t="s">
        <v>38</v>
      </c>
      <c r="B20" s="19" t="s">
        <v>39</v>
      </c>
      <c r="C20" s="43">
        <v>104689.5</v>
      </c>
      <c r="D20" s="43">
        <v>254454</v>
      </c>
      <c r="E20" s="43">
        <v>161084.6</v>
      </c>
      <c r="F20" s="14">
        <f t="shared" si="2"/>
        <v>63.305980648761661</v>
      </c>
      <c r="G20" s="14">
        <f t="shared" si="3"/>
        <v>153.86891713113542</v>
      </c>
      <c r="H20" s="56"/>
    </row>
    <row r="21" spans="1:8" s="9" customFormat="1" ht="12.75" x14ac:dyDescent="0.2">
      <c r="A21" s="39" t="s">
        <v>25</v>
      </c>
      <c r="B21" s="18" t="s">
        <v>6</v>
      </c>
      <c r="C21" s="13">
        <f>C22+C23+C24</f>
        <v>5206463.8</v>
      </c>
      <c r="D21" s="13">
        <f t="shared" ref="D21:E21" si="8">D22+D23+D24</f>
        <v>7428635</v>
      </c>
      <c r="E21" s="13">
        <f t="shared" si="8"/>
        <v>5539858.5</v>
      </c>
      <c r="F21" s="13">
        <f t="shared" si="2"/>
        <v>74.574380084631969</v>
      </c>
      <c r="G21" s="13">
        <f t="shared" si="3"/>
        <v>106.40347677054818</v>
      </c>
      <c r="H21" s="56"/>
    </row>
    <row r="22" spans="1:8" s="9" customFormat="1" ht="12.75" x14ac:dyDescent="0.2">
      <c r="A22" s="42" t="s">
        <v>26</v>
      </c>
      <c r="B22" s="20" t="s">
        <v>11</v>
      </c>
      <c r="C22" s="44">
        <v>4796867.2</v>
      </c>
      <c r="D22" s="43">
        <v>6559990.4000000004</v>
      </c>
      <c r="E22" s="44">
        <v>5139471.5999999996</v>
      </c>
      <c r="F22" s="14">
        <f t="shared" si="2"/>
        <v>78.345718310807271</v>
      </c>
      <c r="G22" s="14">
        <f t="shared" si="3"/>
        <v>107.14225317724033</v>
      </c>
      <c r="H22" s="56"/>
    </row>
    <row r="23" spans="1:8" s="9" customFormat="1" ht="12.75" x14ac:dyDescent="0.2">
      <c r="A23" s="42" t="s">
        <v>27</v>
      </c>
      <c r="B23" s="20" t="s">
        <v>8</v>
      </c>
      <c r="C23" s="44">
        <v>408742.6</v>
      </c>
      <c r="D23" s="43">
        <v>867958.6</v>
      </c>
      <c r="E23" s="44">
        <v>399672.9</v>
      </c>
      <c r="F23" s="14">
        <f t="shared" si="2"/>
        <v>46.047461249879895</v>
      </c>
      <c r="G23" s="14">
        <f t="shared" si="3"/>
        <v>97.781072978446588</v>
      </c>
      <c r="H23" s="56"/>
    </row>
    <row r="24" spans="1:8" s="9" customFormat="1" ht="12.75" x14ac:dyDescent="0.2">
      <c r="A24" s="42" t="s">
        <v>28</v>
      </c>
      <c r="B24" s="20" t="s">
        <v>12</v>
      </c>
      <c r="C24" s="44">
        <v>854</v>
      </c>
      <c r="D24" s="43">
        <v>686</v>
      </c>
      <c r="E24" s="44">
        <v>714</v>
      </c>
      <c r="F24" s="14">
        <f t="shared" si="2"/>
        <v>104.08163265306123</v>
      </c>
      <c r="G24" s="14">
        <f t="shared" si="3"/>
        <v>83.606557377049185</v>
      </c>
      <c r="H24" s="56"/>
    </row>
    <row r="25" spans="1:8" s="9" customFormat="1" ht="25.5" x14ac:dyDescent="0.2">
      <c r="A25" s="39" t="s">
        <v>33</v>
      </c>
      <c r="B25" s="21" t="s">
        <v>7</v>
      </c>
      <c r="C25" s="13">
        <f>C26+C27</f>
        <v>2711151.9</v>
      </c>
      <c r="D25" s="13">
        <f t="shared" ref="D25:E25" si="9">D26+D27</f>
        <v>6351317</v>
      </c>
      <c r="E25" s="13">
        <f t="shared" si="9"/>
        <v>5693710.5999999996</v>
      </c>
      <c r="F25" s="13">
        <f t="shared" si="2"/>
        <v>89.646141107426999</v>
      </c>
      <c r="G25" s="13">
        <f t="shared" si="3"/>
        <v>210.01075594473329</v>
      </c>
      <c r="H25" s="56"/>
    </row>
    <row r="26" spans="1:8" s="9" customFormat="1" ht="12.75" x14ac:dyDescent="0.2">
      <c r="A26" s="42" t="s">
        <v>34</v>
      </c>
      <c r="B26" s="20" t="s">
        <v>9</v>
      </c>
      <c r="C26" s="44">
        <v>2700120.1</v>
      </c>
      <c r="D26" s="43">
        <v>6335980</v>
      </c>
      <c r="E26" s="44">
        <v>5681206.5</v>
      </c>
      <c r="F26" s="14">
        <f t="shared" si="2"/>
        <v>89.665789664740103</v>
      </c>
      <c r="G26" s="14">
        <f t="shared" si="3"/>
        <v>210.4056963984676</v>
      </c>
      <c r="H26" s="56"/>
    </row>
    <row r="27" spans="1:8" s="9" customFormat="1" ht="38.25" x14ac:dyDescent="0.2">
      <c r="A27" s="42" t="s">
        <v>35</v>
      </c>
      <c r="B27" s="20" t="s">
        <v>10</v>
      </c>
      <c r="C27" s="44">
        <v>11031.8</v>
      </c>
      <c r="D27" s="43">
        <v>15337</v>
      </c>
      <c r="E27" s="44">
        <v>12504.1</v>
      </c>
      <c r="F27" s="14">
        <f t="shared" si="2"/>
        <v>81.528982199908711</v>
      </c>
      <c r="G27" s="14">
        <f t="shared" si="3"/>
        <v>113.34596348737287</v>
      </c>
      <c r="H27" s="56"/>
    </row>
    <row r="28" spans="1:8" s="9" customFormat="1" ht="12.75" x14ac:dyDescent="0.2">
      <c r="A28" s="39"/>
      <c r="B28" s="21" t="s">
        <v>18</v>
      </c>
      <c r="C28" s="13">
        <v>75543.199999999997</v>
      </c>
      <c r="D28" s="13">
        <v>103102.3</v>
      </c>
      <c r="E28" s="13">
        <v>90800.4</v>
      </c>
      <c r="F28" s="13">
        <f t="shared" si="2"/>
        <v>88.06825841906533</v>
      </c>
      <c r="G28" s="13">
        <f t="shared" si="3"/>
        <v>120.19665568840081</v>
      </c>
      <c r="H28" s="56"/>
    </row>
    <row r="29" spans="1:8" s="9" customFormat="1" ht="12.75" x14ac:dyDescent="0.2">
      <c r="A29" s="39"/>
      <c r="B29" s="21" t="s">
        <v>17</v>
      </c>
      <c r="C29" s="13">
        <f>C30+C31+C32+C33+C34+C35+C36</f>
        <v>2421452.1</v>
      </c>
      <c r="D29" s="13">
        <f t="shared" ref="D29:E29" si="10">D30+D31+D32+D33+D34+D35+D36</f>
        <v>4775354.1999999993</v>
      </c>
      <c r="E29" s="13">
        <f t="shared" si="10"/>
        <v>4283461.7</v>
      </c>
      <c r="F29" s="13">
        <f t="shared" si="2"/>
        <v>89.699350469123331</v>
      </c>
      <c r="G29" s="13">
        <f t="shared" si="3"/>
        <v>176.89640443434746</v>
      </c>
      <c r="H29" s="56"/>
    </row>
    <row r="30" spans="1:8" s="9" customFormat="1" ht="38.25" x14ac:dyDescent="0.2">
      <c r="A30" s="45" t="s">
        <v>40</v>
      </c>
      <c r="B30" s="22" t="s">
        <v>41</v>
      </c>
      <c r="C30" s="46">
        <v>1197651.8</v>
      </c>
      <c r="D30" s="46">
        <v>3170218.8</v>
      </c>
      <c r="E30" s="46">
        <v>3002674.5</v>
      </c>
      <c r="F30" s="14">
        <f t="shared" si="2"/>
        <v>94.715055629598822</v>
      </c>
      <c r="G30" s="14">
        <f t="shared" si="3"/>
        <v>250.71347949378944</v>
      </c>
      <c r="H30" s="56"/>
    </row>
    <row r="31" spans="1:8" s="9" customFormat="1" ht="25.5" x14ac:dyDescent="0.2">
      <c r="A31" s="47" t="s">
        <v>42</v>
      </c>
      <c r="B31" s="22" t="s">
        <v>43</v>
      </c>
      <c r="C31" s="46">
        <v>181951.9</v>
      </c>
      <c r="D31" s="46">
        <v>327886.09999999998</v>
      </c>
      <c r="E31" s="46">
        <v>237299</v>
      </c>
      <c r="F31" s="14">
        <f t="shared" si="2"/>
        <v>72.372387850537123</v>
      </c>
      <c r="G31" s="14">
        <f t="shared" si="3"/>
        <v>130.41853368939812</v>
      </c>
      <c r="H31" s="56"/>
    </row>
    <row r="32" spans="1:8" s="9" customFormat="1" ht="25.5" x14ac:dyDescent="0.2">
      <c r="A32" s="47" t="s">
        <v>44</v>
      </c>
      <c r="B32" s="22" t="s">
        <v>45</v>
      </c>
      <c r="C32" s="46">
        <v>283003.2</v>
      </c>
      <c r="D32" s="46">
        <v>303820.79999999999</v>
      </c>
      <c r="E32" s="46">
        <v>185331.4</v>
      </c>
      <c r="F32" s="14">
        <f t="shared" si="2"/>
        <v>61.000234348668691</v>
      </c>
      <c r="G32" s="14">
        <f t="shared" si="3"/>
        <v>65.487386715061874</v>
      </c>
      <c r="H32" s="56"/>
    </row>
    <row r="33" spans="1:8" s="9" customFormat="1" ht="25.5" x14ac:dyDescent="0.2">
      <c r="A33" s="47" t="s">
        <v>46</v>
      </c>
      <c r="B33" s="22" t="s">
        <v>47</v>
      </c>
      <c r="C33" s="46">
        <v>5015.3999999999996</v>
      </c>
      <c r="D33" s="46">
        <v>3536.3</v>
      </c>
      <c r="E33" s="46">
        <v>3480.2</v>
      </c>
      <c r="F33" s="14">
        <f t="shared" si="2"/>
        <v>98.413596131549923</v>
      </c>
      <c r="G33" s="14">
        <f t="shared" si="3"/>
        <v>69.390277943932688</v>
      </c>
      <c r="H33" s="56"/>
    </row>
    <row r="34" spans="1:8" s="9" customFormat="1" ht="12.75" x14ac:dyDescent="0.2">
      <c r="A34" s="47" t="s">
        <v>48</v>
      </c>
      <c r="B34" s="22" t="s">
        <v>49</v>
      </c>
      <c r="C34" s="46">
        <v>3311.1</v>
      </c>
      <c r="D34" s="46">
        <v>7187.9</v>
      </c>
      <c r="E34" s="46">
        <v>5268</v>
      </c>
      <c r="F34" s="14">
        <f t="shared" si="2"/>
        <v>73.289834304873466</v>
      </c>
      <c r="G34" s="14">
        <f t="shared" si="3"/>
        <v>159.10120503760081</v>
      </c>
      <c r="H34" s="56"/>
    </row>
    <row r="35" spans="1:8" s="9" customFormat="1" ht="12.75" x14ac:dyDescent="0.2">
      <c r="A35" s="47" t="s">
        <v>50</v>
      </c>
      <c r="B35" s="22" t="s">
        <v>51</v>
      </c>
      <c r="C35" s="46">
        <v>748956.1</v>
      </c>
      <c r="D35" s="46">
        <v>962704.3</v>
      </c>
      <c r="E35" s="46">
        <v>845163.4</v>
      </c>
      <c r="F35" s="14">
        <f t="shared" si="2"/>
        <v>87.790550016240715</v>
      </c>
      <c r="G35" s="14">
        <f t="shared" si="3"/>
        <v>112.84551925006019</v>
      </c>
      <c r="H35" s="56"/>
    </row>
    <row r="36" spans="1:8" s="9" customFormat="1" ht="13.5" thickBot="1" x14ac:dyDescent="0.25">
      <c r="A36" s="47" t="s">
        <v>52</v>
      </c>
      <c r="B36" s="48" t="s">
        <v>53</v>
      </c>
      <c r="C36" s="46">
        <v>1562.6</v>
      </c>
      <c r="D36" s="49">
        <v>0</v>
      </c>
      <c r="E36" s="49">
        <v>4245.2</v>
      </c>
      <c r="F36" s="14" t="s">
        <v>76</v>
      </c>
      <c r="G36" s="14">
        <f t="shared" si="3"/>
        <v>271.67541277358248</v>
      </c>
      <c r="H36" s="56"/>
    </row>
    <row r="37" spans="1:8" s="10" customFormat="1" ht="25.5" x14ac:dyDescent="0.2">
      <c r="A37" s="32" t="s">
        <v>54</v>
      </c>
      <c r="B37" s="33" t="s">
        <v>55</v>
      </c>
      <c r="C37" s="34">
        <f>C38+C43+C44+C46+C47</f>
        <v>41160637.799999997</v>
      </c>
      <c r="D37" s="34">
        <f>D38+D43+D44+D46+D47</f>
        <v>55325979.900000006</v>
      </c>
      <c r="E37" s="34">
        <f>E38+E43+E44+E45+E46+E47</f>
        <v>43779842.600000001</v>
      </c>
      <c r="F37" s="35">
        <f>E37/D37*100</f>
        <v>79.130713417332515</v>
      </c>
      <c r="G37" s="36">
        <f>E37/C37*100</f>
        <v>106.36337272694061</v>
      </c>
    </row>
    <row r="38" spans="1:8" s="10" customFormat="1" ht="51" x14ac:dyDescent="0.2">
      <c r="A38" s="24" t="s">
        <v>56</v>
      </c>
      <c r="B38" s="16" t="s">
        <v>57</v>
      </c>
      <c r="C38" s="23">
        <f>C39+C40+C41+C42</f>
        <v>39341190.399999999</v>
      </c>
      <c r="D38" s="23">
        <f>D39+D40+D41+D42</f>
        <v>54911441.700000003</v>
      </c>
      <c r="E38" s="23">
        <f>E39+E40+E41+E42</f>
        <v>43778383.800000004</v>
      </c>
      <c r="F38" s="12">
        <f>E38/D38*100</f>
        <v>79.72543143044085</v>
      </c>
      <c r="G38" s="25">
        <f>E38/C38*100</f>
        <v>111.27874717283595</v>
      </c>
    </row>
    <row r="39" spans="1:8" s="10" customFormat="1" ht="25.5" x14ac:dyDescent="0.2">
      <c r="A39" s="26" t="s">
        <v>58</v>
      </c>
      <c r="B39" s="17" t="s">
        <v>59</v>
      </c>
      <c r="C39" s="37">
        <v>14354177.9</v>
      </c>
      <c r="D39" s="50">
        <v>17699085.100000001</v>
      </c>
      <c r="E39" s="50">
        <v>13426949.5</v>
      </c>
      <c r="F39" s="12">
        <f t="shared" ref="F39:F42" si="11">E39/D39*100</f>
        <v>75.862393022789632</v>
      </c>
      <c r="G39" s="25">
        <f t="shared" ref="G39:G41" si="12">E39/C39*100</f>
        <v>93.540358727196775</v>
      </c>
    </row>
    <row r="40" spans="1:8" s="10" customFormat="1" ht="38.25" x14ac:dyDescent="0.2">
      <c r="A40" s="26" t="s">
        <v>60</v>
      </c>
      <c r="B40" s="17" t="s">
        <v>61</v>
      </c>
      <c r="C40" s="37">
        <v>19768424.600000001</v>
      </c>
      <c r="D40" s="50">
        <v>28721311.5</v>
      </c>
      <c r="E40" s="50">
        <v>23352712.600000001</v>
      </c>
      <c r="F40" s="12">
        <f>E40/D40*100</f>
        <v>81.307960466916711</v>
      </c>
      <c r="G40" s="25">
        <f>E40/C40*100</f>
        <v>118.13137906801133</v>
      </c>
    </row>
    <row r="41" spans="1:8" s="10" customFormat="1" ht="25.5" x14ac:dyDescent="0.2">
      <c r="A41" s="26" t="s">
        <v>62</v>
      </c>
      <c r="B41" s="17" t="s">
        <v>63</v>
      </c>
      <c r="C41" s="37">
        <v>3636344.4</v>
      </c>
      <c r="D41" s="50">
        <v>6234048.2000000002</v>
      </c>
      <c r="E41" s="50">
        <v>5232011</v>
      </c>
      <c r="F41" s="12">
        <f t="shared" si="11"/>
        <v>83.926380293306039</v>
      </c>
      <c r="G41" s="25">
        <f t="shared" si="12"/>
        <v>143.88106363082659</v>
      </c>
    </row>
    <row r="42" spans="1:8" s="10" customFormat="1" x14ac:dyDescent="0.2">
      <c r="A42" s="26" t="s">
        <v>64</v>
      </c>
      <c r="B42" s="17" t="s">
        <v>65</v>
      </c>
      <c r="C42" s="37">
        <v>1582243.5</v>
      </c>
      <c r="D42" s="50">
        <v>2256996.9</v>
      </c>
      <c r="E42" s="50">
        <v>1766710.7</v>
      </c>
      <c r="F42" s="12">
        <f t="shared" si="11"/>
        <v>78.277054789042907</v>
      </c>
      <c r="G42" s="25">
        <f>E42/C42*100</f>
        <v>111.65858478799248</v>
      </c>
    </row>
    <row r="43" spans="1:8" s="10" customFormat="1" ht="38.25" x14ac:dyDescent="0.2">
      <c r="A43" s="24" t="s">
        <v>66</v>
      </c>
      <c r="B43" s="16" t="s">
        <v>67</v>
      </c>
      <c r="C43" s="38">
        <v>34573.5</v>
      </c>
      <c r="D43" s="51">
        <v>426099.6</v>
      </c>
      <c r="E43" s="51">
        <v>-164.6</v>
      </c>
      <c r="F43" s="12" t="s">
        <v>76</v>
      </c>
      <c r="G43" s="25" t="s">
        <v>76</v>
      </c>
    </row>
    <row r="44" spans="1:8" s="6" customFormat="1" ht="25.5" x14ac:dyDescent="0.2">
      <c r="A44" s="24" t="s">
        <v>68</v>
      </c>
      <c r="B44" s="16" t="s">
        <v>69</v>
      </c>
      <c r="C44" s="38">
        <v>26490.1</v>
      </c>
      <c r="D44" s="51">
        <v>23900</v>
      </c>
      <c r="E44" s="51">
        <v>23900</v>
      </c>
      <c r="F44" s="12">
        <f>E44/D44*100</f>
        <v>100</v>
      </c>
      <c r="G44" s="25">
        <f>E44/C44*100</f>
        <v>90.222384966459174</v>
      </c>
    </row>
    <row r="45" spans="1:8" s="6" customFormat="1" ht="28.5" customHeight="1" x14ac:dyDescent="0.2">
      <c r="A45" s="24" t="s">
        <v>77</v>
      </c>
      <c r="B45" s="16" t="s">
        <v>78</v>
      </c>
      <c r="C45" s="38">
        <v>0</v>
      </c>
      <c r="D45" s="51">
        <v>0</v>
      </c>
      <c r="E45" s="51">
        <v>17749.599999999999</v>
      </c>
      <c r="F45" s="12" t="s">
        <v>76</v>
      </c>
      <c r="G45" s="25" t="s">
        <v>76</v>
      </c>
    </row>
    <row r="46" spans="1:8" s="6" customFormat="1" ht="89.25" x14ac:dyDescent="0.2">
      <c r="A46" s="24" t="s">
        <v>70</v>
      </c>
      <c r="B46" s="16" t="s">
        <v>71</v>
      </c>
      <c r="C46" s="38">
        <v>1910451</v>
      </c>
      <c r="D46" s="51">
        <v>73851.5</v>
      </c>
      <c r="E46" s="51">
        <v>160417.5</v>
      </c>
      <c r="F46" s="12">
        <f t="shared" ref="F46:F48" si="13">E46/D46*100</f>
        <v>217.21630569453566</v>
      </c>
      <c r="G46" s="25">
        <f t="shared" ref="G46:G48" si="14">E46/C46*100</f>
        <v>8.3968392803584084</v>
      </c>
    </row>
    <row r="47" spans="1:8" s="6" customFormat="1" ht="40.5" customHeight="1" x14ac:dyDescent="0.2">
      <c r="A47" s="52" t="s">
        <v>72</v>
      </c>
      <c r="B47" s="53" t="s">
        <v>73</v>
      </c>
      <c r="C47" s="54">
        <v>-152067.20000000001</v>
      </c>
      <c r="D47" s="55">
        <v>-109312.9</v>
      </c>
      <c r="E47" s="55">
        <v>-200443.7</v>
      </c>
      <c r="F47" s="12">
        <f t="shared" si="13"/>
        <v>183.36692192778713</v>
      </c>
      <c r="G47" s="25">
        <f t="shared" si="14"/>
        <v>131.81258022768881</v>
      </c>
    </row>
    <row r="48" spans="1:8" s="6" customFormat="1" x14ac:dyDescent="0.2">
      <c r="A48" s="59" t="s">
        <v>85</v>
      </c>
      <c r="B48" s="59"/>
      <c r="C48" s="57">
        <f>C6+C37</f>
        <v>95790253.099999994</v>
      </c>
      <c r="D48" s="58">
        <f>D6+D37</f>
        <v>147513962.60000002</v>
      </c>
      <c r="E48" s="58">
        <f>E6+E37</f>
        <v>118086729.09999999</v>
      </c>
      <c r="F48" s="12">
        <f t="shared" si="13"/>
        <v>80.051221605513277</v>
      </c>
      <c r="G48" s="25">
        <f t="shared" si="14"/>
        <v>123.27635148507609</v>
      </c>
    </row>
    <row r="49" spans="2:7" s="6" customFormat="1" x14ac:dyDescent="0.25">
      <c r="B49" s="8"/>
      <c r="C49" s="8"/>
      <c r="D49" s="2"/>
      <c r="E49" s="4"/>
      <c r="F49" s="4"/>
      <c r="G49" s="5"/>
    </row>
    <row r="50" spans="2:7" s="6" customFormat="1" x14ac:dyDescent="0.25">
      <c r="B50" s="8"/>
      <c r="C50" s="8"/>
      <c r="D50" s="2"/>
      <c r="E50" s="4"/>
      <c r="F50" s="4"/>
      <c r="G50" s="5"/>
    </row>
    <row r="51" spans="2:7" s="6" customFormat="1" x14ac:dyDescent="0.25">
      <c r="B51" s="8"/>
      <c r="C51" s="8"/>
      <c r="D51" s="2"/>
      <c r="E51" s="4"/>
      <c r="F51" s="4"/>
      <c r="G51" s="5"/>
    </row>
    <row r="52" spans="2:7" s="6" customFormat="1" x14ac:dyDescent="0.25">
      <c r="B52" s="8"/>
      <c r="C52" s="8"/>
      <c r="D52" s="2"/>
      <c r="E52" s="4"/>
      <c r="F52" s="4"/>
      <c r="G52" s="5"/>
    </row>
    <row r="53" spans="2:7" s="6" customFormat="1" x14ac:dyDescent="0.25">
      <c r="B53" s="8"/>
      <c r="C53" s="8"/>
      <c r="D53" s="2"/>
      <c r="E53" s="4"/>
      <c r="F53" s="4"/>
      <c r="G53" s="5"/>
    </row>
    <row r="54" spans="2:7" s="6" customFormat="1" x14ac:dyDescent="0.25">
      <c r="B54" s="8"/>
      <c r="C54" s="8"/>
      <c r="D54" s="2"/>
      <c r="E54" s="4"/>
      <c r="F54" s="4"/>
      <c r="G54" s="5"/>
    </row>
    <row r="55" spans="2:7" s="6" customFormat="1" x14ac:dyDescent="0.25">
      <c r="B55" s="8"/>
      <c r="C55" s="8"/>
      <c r="D55" s="2"/>
      <c r="E55" s="4"/>
      <c r="F55" s="4"/>
      <c r="G55" s="5"/>
    </row>
    <row r="56" spans="2:7" s="6" customFormat="1" x14ac:dyDescent="0.25">
      <c r="B56" s="8"/>
      <c r="C56" s="8"/>
      <c r="D56" s="2"/>
      <c r="E56" s="4"/>
      <c r="F56" s="4"/>
      <c r="G56" s="5"/>
    </row>
    <row r="57" spans="2:7" s="6" customFormat="1" x14ac:dyDescent="0.25">
      <c r="B57" s="8"/>
      <c r="C57" s="8"/>
      <c r="D57" s="2"/>
      <c r="E57" s="4"/>
      <c r="F57" s="4"/>
      <c r="G57" s="5"/>
    </row>
    <row r="58" spans="2:7" s="6" customFormat="1" x14ac:dyDescent="0.25">
      <c r="B58" s="8"/>
      <c r="C58" s="8"/>
      <c r="D58" s="2"/>
      <c r="E58" s="4"/>
      <c r="F58" s="4"/>
      <c r="G58" s="5"/>
    </row>
    <row r="59" spans="2:7" s="6" customFormat="1" x14ac:dyDescent="0.25">
      <c r="B59" s="8"/>
      <c r="C59" s="8"/>
      <c r="D59" s="2"/>
      <c r="E59" s="4"/>
      <c r="F59" s="4"/>
      <c r="G59" s="5"/>
    </row>
    <row r="60" spans="2:7" s="6" customFormat="1" x14ac:dyDescent="0.25">
      <c r="B60" s="8"/>
      <c r="C60" s="8"/>
      <c r="D60" s="2"/>
      <c r="E60" s="4"/>
      <c r="F60" s="4"/>
      <c r="G60" s="5"/>
    </row>
    <row r="61" spans="2:7" s="6" customFormat="1" x14ac:dyDescent="0.25">
      <c r="B61" s="8"/>
      <c r="C61" s="8"/>
      <c r="D61" s="2"/>
      <c r="E61" s="4"/>
      <c r="F61" s="4"/>
      <c r="G61" s="5"/>
    </row>
    <row r="62" spans="2:7" s="6" customFormat="1" x14ac:dyDescent="0.25">
      <c r="B62" s="8"/>
      <c r="C62" s="8"/>
      <c r="D62" s="2"/>
      <c r="E62" s="4"/>
      <c r="F62" s="4"/>
      <c r="G62" s="5"/>
    </row>
    <row r="63" spans="2:7" s="6" customFormat="1" x14ac:dyDescent="0.25">
      <c r="B63" s="8"/>
      <c r="C63" s="8"/>
      <c r="D63" s="2"/>
      <c r="E63" s="4"/>
      <c r="F63" s="4"/>
      <c r="G63" s="5"/>
    </row>
    <row r="64" spans="2:7" s="6" customFormat="1" x14ac:dyDescent="0.25">
      <c r="B64" s="8"/>
      <c r="C64" s="8"/>
      <c r="D64" s="2"/>
      <c r="E64" s="4"/>
      <c r="F64" s="4"/>
      <c r="G64" s="5"/>
    </row>
    <row r="65" spans="1:7" s="6" customFormat="1" x14ac:dyDescent="0.25">
      <c r="B65" s="8"/>
      <c r="C65" s="8"/>
      <c r="D65" s="2"/>
      <c r="E65" s="4"/>
      <c r="F65" s="4"/>
      <c r="G65" s="5"/>
    </row>
    <row r="66" spans="1:7" s="6" customFormat="1" x14ac:dyDescent="0.25">
      <c r="B66" s="3"/>
      <c r="C66" s="3"/>
      <c r="D66" s="2"/>
      <c r="E66" s="4"/>
      <c r="F66" s="4"/>
      <c r="G66" s="5"/>
    </row>
    <row r="67" spans="1:7" s="6" customFormat="1" x14ac:dyDescent="0.25">
      <c r="A67" s="2"/>
      <c r="B67" s="3"/>
      <c r="C67" s="3"/>
      <c r="D67" s="2"/>
      <c r="E67" s="4"/>
      <c r="F67" s="4"/>
      <c r="G67" s="5"/>
    </row>
    <row r="68" spans="1:7" s="6" customFormat="1" x14ac:dyDescent="0.25">
      <c r="A68" s="2"/>
      <c r="B68" s="3"/>
      <c r="C68" s="3"/>
      <c r="D68" s="2"/>
      <c r="E68" s="4"/>
      <c r="F68" s="4"/>
      <c r="G68" s="5"/>
    </row>
    <row r="69" spans="1:7" s="6" customFormat="1" x14ac:dyDescent="0.25">
      <c r="A69" s="2"/>
      <c r="B69" s="3"/>
      <c r="C69" s="3"/>
      <c r="D69" s="2"/>
      <c r="E69" s="4"/>
      <c r="F69" s="4"/>
      <c r="G69" s="5"/>
    </row>
    <row r="70" spans="1:7" s="6" customFormat="1" x14ac:dyDescent="0.25">
      <c r="A70" s="2"/>
      <c r="B70" s="3"/>
      <c r="C70" s="3"/>
      <c r="D70" s="2"/>
      <c r="E70" s="4"/>
      <c r="F70" s="4"/>
      <c r="G70" s="5"/>
    </row>
    <row r="71" spans="1:7" s="6" customFormat="1" x14ac:dyDescent="0.25">
      <c r="A71" s="2"/>
      <c r="B71" s="3"/>
      <c r="C71" s="3"/>
      <c r="D71" s="2"/>
      <c r="E71" s="4"/>
      <c r="F71" s="4"/>
      <c r="G71" s="5"/>
    </row>
    <row r="72" spans="1:7" s="6" customFormat="1" x14ac:dyDescent="0.25">
      <c r="A72" s="2"/>
      <c r="B72" s="3"/>
      <c r="C72" s="3"/>
      <c r="D72" s="2"/>
      <c r="E72" s="4"/>
      <c r="F72" s="4"/>
      <c r="G72" s="5"/>
    </row>
    <row r="73" spans="1:7" s="6" customFormat="1" x14ac:dyDescent="0.25">
      <c r="A73" s="2"/>
      <c r="B73" s="3"/>
      <c r="C73" s="3"/>
      <c r="D73" s="2"/>
      <c r="E73" s="4"/>
      <c r="F73" s="4"/>
      <c r="G73" s="5"/>
    </row>
    <row r="74" spans="1:7" s="6" customFormat="1" x14ac:dyDescent="0.25">
      <c r="A74" s="2"/>
      <c r="B74" s="3"/>
      <c r="C74" s="3"/>
      <c r="D74" s="2"/>
      <c r="E74" s="4"/>
      <c r="F74" s="4"/>
      <c r="G74" s="5"/>
    </row>
    <row r="75" spans="1:7" s="6" customFormat="1" x14ac:dyDescent="0.25">
      <c r="A75" s="2"/>
      <c r="B75" s="3"/>
      <c r="C75" s="3"/>
      <c r="D75" s="2"/>
      <c r="E75" s="4"/>
      <c r="F75" s="4"/>
      <c r="G75" s="5"/>
    </row>
    <row r="76" spans="1:7" s="6" customFormat="1" x14ac:dyDescent="0.25">
      <c r="A76" s="2"/>
      <c r="B76" s="3"/>
      <c r="C76" s="3"/>
      <c r="D76" s="2"/>
      <c r="E76" s="4"/>
      <c r="F76" s="4"/>
      <c r="G76" s="5"/>
    </row>
  </sheetData>
  <mergeCells count="9">
    <mergeCell ref="A48:B48"/>
    <mergeCell ref="A1:G1"/>
    <mergeCell ref="A3:A4"/>
    <mergeCell ref="C3:C4"/>
    <mergeCell ref="B3:B4"/>
    <mergeCell ref="F3:F4"/>
    <mergeCell ref="D3:D4"/>
    <mergeCell ref="E3:E4"/>
    <mergeCell ref="G3:G4"/>
  </mergeCells>
  <pageMargins left="0.25" right="0.25" top="0.75" bottom="0.75" header="0.3" footer="0.3"/>
  <pageSetup paperSize="9" scale="6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Таблица</vt:lpstr>
      <vt:lpstr>Таблица!Заголовки_для_печати</vt:lpstr>
      <vt:lpstr>Таблица!Область_печати</vt:lpstr>
    </vt:vector>
  </TitlesOfParts>
  <Company>COMPTEX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tev</dc:creator>
  <cp:lastModifiedBy>Веретельникова Анна Александровна</cp:lastModifiedBy>
  <cp:lastPrinted>2025-11-27T06:15:07Z</cp:lastPrinted>
  <dcterms:created xsi:type="dcterms:W3CDTF">2010-04-08T01:53:54Z</dcterms:created>
  <dcterms:modified xsi:type="dcterms:W3CDTF">2025-12-22T00:01:21Z</dcterms:modified>
</cp:coreProperties>
</file>