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5 год\Промежуточная отчетность\1 полугодие 2025\на сайт\"/>
    </mc:Choice>
  </mc:AlternateContent>
  <xr:revisionPtr revIDLastSave="0" documentId="13_ncr:1_{344A411D-F4E0-4D82-8712-5B1ABAE25D0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Таблица" sheetId="7" r:id="rId1"/>
  </sheets>
  <definedNames>
    <definedName name="_xlnm.Print_Titles" localSheetId="0">Таблица!$9:$11</definedName>
    <definedName name="_xlnm.Print_Area" localSheetId="0">Таблица!$A$1:$G$54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" i="7" l="1"/>
  <c r="G54" i="7" l="1"/>
  <c r="F54" i="7"/>
  <c r="D54" i="7"/>
  <c r="E54" i="7"/>
  <c r="C54" i="7"/>
  <c r="G53" i="7" l="1"/>
  <c r="G52" i="7"/>
  <c r="G50" i="7"/>
  <c r="F50" i="7"/>
  <c r="G48" i="7"/>
  <c r="F48" i="7"/>
  <c r="G47" i="7"/>
  <c r="F47" i="7"/>
  <c r="G46" i="7"/>
  <c r="F46" i="7"/>
  <c r="G45" i="7"/>
  <c r="F45" i="7"/>
  <c r="F44" i="7"/>
  <c r="E44" i="7"/>
  <c r="D44" i="7"/>
  <c r="C44" i="7"/>
  <c r="G44" i="7" s="1"/>
  <c r="E43" i="7"/>
  <c r="F43" i="7" s="1"/>
  <c r="D43" i="7"/>
  <c r="C43" i="7"/>
  <c r="G43" i="7" s="1"/>
  <c r="D18" i="7" l="1"/>
  <c r="E18" i="7"/>
  <c r="C18" i="7"/>
  <c r="G15" i="7" l="1"/>
  <c r="G16" i="7"/>
  <c r="G19" i="7"/>
  <c r="G20" i="7"/>
  <c r="G21" i="7"/>
  <c r="G22" i="7"/>
  <c r="G23" i="7"/>
  <c r="G25" i="7"/>
  <c r="G26" i="7"/>
  <c r="G28" i="7"/>
  <c r="G29" i="7"/>
  <c r="G30" i="7"/>
  <c r="G32" i="7"/>
  <c r="G33" i="7"/>
  <c r="G34" i="7"/>
  <c r="G36" i="7"/>
  <c r="G37" i="7"/>
  <c r="G38" i="7"/>
  <c r="G39" i="7"/>
  <c r="G40" i="7"/>
  <c r="G41" i="7"/>
  <c r="F15" i="7"/>
  <c r="F16" i="7"/>
  <c r="F19" i="7"/>
  <c r="F20" i="7"/>
  <c r="F21" i="7"/>
  <c r="F22" i="7"/>
  <c r="F23" i="7"/>
  <c r="F25" i="7"/>
  <c r="F26" i="7"/>
  <c r="F28" i="7"/>
  <c r="F29" i="7"/>
  <c r="F30" i="7"/>
  <c r="F32" i="7"/>
  <c r="F33" i="7"/>
  <c r="F34" i="7"/>
  <c r="F36" i="7"/>
  <c r="F37" i="7"/>
  <c r="F38" i="7"/>
  <c r="F39" i="7"/>
  <c r="F40" i="7"/>
  <c r="F41" i="7"/>
  <c r="D35" i="7"/>
  <c r="E35" i="7"/>
  <c r="G35" i="7" s="1"/>
  <c r="C35" i="7"/>
  <c r="D14" i="7"/>
  <c r="E14" i="7"/>
  <c r="C14" i="7"/>
  <c r="D31" i="7"/>
  <c r="E31" i="7"/>
  <c r="C31" i="7"/>
  <c r="D27" i="7"/>
  <c r="E27" i="7"/>
  <c r="C27" i="7"/>
  <c r="D24" i="7"/>
  <c r="E24" i="7"/>
  <c r="C24" i="7"/>
  <c r="D17" i="7"/>
  <c r="E17" i="7"/>
  <c r="C17" i="7"/>
  <c r="F31" i="7" l="1"/>
  <c r="F27" i="7"/>
  <c r="F24" i="7"/>
  <c r="F14" i="7"/>
  <c r="F35" i="7"/>
  <c r="D13" i="7"/>
  <c r="D12" i="7" s="1"/>
  <c r="C13" i="7"/>
  <c r="C12" i="7" s="1"/>
  <c r="F17" i="7"/>
  <c r="G17" i="7"/>
  <c r="G27" i="7"/>
  <c r="G18" i="7"/>
  <c r="E13" i="7"/>
  <c r="F18" i="7"/>
  <c r="G24" i="7"/>
  <c r="G31" i="7"/>
  <c r="G14" i="7"/>
  <c r="G13" i="7" l="1"/>
  <c r="F13" i="7"/>
  <c r="E12" i="7"/>
  <c r="F12" i="7" s="1"/>
  <c r="G12" i="7" l="1"/>
</calcChain>
</file>

<file path=xl/sharedStrings.xml><?xml version="1.0" encoding="utf-8"?>
<sst xmlns="http://schemas.openxmlformats.org/spreadsheetml/2006/main" count="92" uniqueCount="87">
  <si>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</si>
  <si>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</si>
  <si>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</si>
  <si>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</si>
  <si>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</si>
  <si>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</si>
  <si>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</si>
  <si>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</si>
  <si>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Транспортный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</si>
  <si>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</si>
  <si>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</si>
  <si>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Налог на имущество организаций</t>
  </si>
  <si>
    <t>Налог на игорный бизнес</t>
  </si>
  <si>
    <t>Налог, взимаемый в связи с применением упрощенной системы налогообложения</t>
  </si>
  <si>
    <t xml:space="preserve">НАЛОГОВЫЕ И НЕНАЛОГОВЫЕ ДОХОДЫ </t>
  </si>
  <si>
    <t>тыс.рублей</t>
  </si>
  <si>
    <t>НАЛОГОВЫЕ ДОХОДЫ</t>
  </si>
  <si>
    <t>НЕНАЛОГОВЫЕ ДОХОДЫ</t>
  </si>
  <si>
    <t>ПРОЧИЕ НАЛОГОВЫЕ ДОХОДЫ</t>
  </si>
  <si>
    <t xml:space="preserve"> 1 00 00000 00 0000 110</t>
  </si>
  <si>
    <t xml:space="preserve"> 1 01 00000 00 0000 110</t>
  </si>
  <si>
    <t xml:space="preserve"> 1 01 01000 00 0000 110</t>
  </si>
  <si>
    <t xml:space="preserve"> 1 01 02000 01 0000 110 </t>
  </si>
  <si>
    <t>1 03 00000 00 0000 000</t>
  </si>
  <si>
    <t>1 03 02000 01 0000 000</t>
  </si>
  <si>
    <t>1 05 00000 00 0000 000</t>
  </si>
  <si>
    <t>1 06 00000 00 0000 000</t>
  </si>
  <si>
    <t>1 06 02000 02 0000 110</t>
  </si>
  <si>
    <t>1 06 04000 02 0000 110</t>
  </si>
  <si>
    <t>1 06 05000 02 0000 110</t>
  </si>
  <si>
    <t>1 05 01000 00 0000 000</t>
  </si>
  <si>
    <t>Код бюджетной классификации</t>
  </si>
  <si>
    <t>Акцизы на алкогольную продукцию</t>
  </si>
  <si>
    <t>Акцизы на нефтепродукты</t>
  </si>
  <si>
    <t>Акцизы на пиво</t>
  </si>
  <si>
    <t>1 07 00000 00 0000 000</t>
  </si>
  <si>
    <t>1 07 01000 01 0000 110</t>
  </si>
  <si>
    <t>1 07 0400 001 0000 110</t>
  </si>
  <si>
    <t>Доходы от уплаты акцизов на этиловый спирт</t>
  </si>
  <si>
    <t xml:space="preserve">Темп роста к соответствующему периоду прошлого года, % </t>
  </si>
  <si>
    <t xml:space="preserve"> 1 05 06000 01 0000 110</t>
  </si>
  <si>
    <t>Налог на профессиональный доход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</si>
  <si>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</si>
  <si>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</si>
  <si>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</si>
  <si>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</si>
  <si>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</si>
  <si>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и компенсации затрат государства</t>
  </si>
  <si>
    <t>1 14 00000 00 0000 000</t>
  </si>
  <si>
    <t>Доходы от продажи материальных и нематериальных активов</t>
  </si>
  <si>
    <t>1 15 00000 00 0000 000</t>
  </si>
  <si>
    <t>Административные платежи и сборы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</si>
  <si>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</si>
  <si>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</si>
  <si>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</si>
  <si>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</si>
  <si>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Наименование доходов 
(объем которых составляет более 10 %)</t>
  </si>
  <si>
    <t>Доходы от уплаты акцизов на нефтепродукты  по национальному проекту "Безопасные качественные дороги"</t>
  </si>
  <si>
    <t>% исполнения уточненных  годовых бюджетных назначений 
на 01.07.2025 г.</t>
  </si>
  <si>
    <t>Сведения об исполнении доходов бюджета Забайкальского края по состоянию на 01.07.2025 года 
(в сравнении с запланированными значениями на 2025 год и исполнением на 01.07.2024 года)</t>
  </si>
  <si>
    <t>Х</t>
  </si>
  <si>
    <t>Фактическое поступление на 01.07.2024 г. (в соответствии с ф. 0503317), тыс. руб.</t>
  </si>
  <si>
    <t>Уточненные годовые бюджетные назначения 
(плановые бюджетные назначения в части доходов (план по доходам)) в соответствии с ф. 0503317
на 01.07.2025 г., тыс. руб.</t>
  </si>
  <si>
    <t>Фактическое поступление на 01.07.2025 г. (в соответствии с ф. 0503317), тыс. руб.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</si>
  <si>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</si>
  <si>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</si>
  <si>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</si>
  <si>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</si>
  <si>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2 02 10000 00 0000 150</t>
  </si>
  <si>
    <t>Дотации бюджетам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</si>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</sst>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0.0"/>
    <numFmt numFmtId="166" formatCode="#,##0.0"/>
    <numFmt numFmtId="167" formatCode="0.0%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164" fontId="1" fillId="0" borderId="0" applyFont="0" applyFill="0" applyBorder="0" applyAlignment="0" applyProtection="0"/>
  </cellStyleXfs>
  <cellXfs count="79">
    <xf numFmtId="0" fontId="0" fillId="0" borderId="0" xfId="0"/>
    <xf numFmtId="165" fontId="22" fillId="14" borderId="0" xfId="0" applyNumberFormat="1" applyFont="1" applyFill="1"/>
    <xf numFmtId="165" fontId="23" fillId="14" borderId="0" xfId="0" applyNumberFormat="1" applyFont="1" applyFill="1"/>
    <xf numFmtId="0" fontId="19" fillId="14" borderId="0" xfId="0" applyFont="1" applyFill="1" applyAlignment="1">
      <alignment horizontal="left"/>
    </xf>
    <xf numFmtId="0" fontId="17" fillId="14" borderId="0" xfId="0" applyFont="1" applyFill="1"/>
    <xf numFmtId="0" fontId="17" fillId="14" borderId="0" xfId="0" applyFont="1" applyFill="1" applyAlignment="1">
      <alignment vertical="center"/>
    </xf>
    <xf numFmtId="0" fontId="18" fillId="14" borderId="0" xfId="0" applyFont="1" applyFill="1" applyAlignment="1">
      <alignment horizontal="center"/>
    </xf>
    <xf numFmtId="167" fontId="18" fillId="14" borderId="0" xfId="0" applyNumberFormat="1" applyFont="1" applyFill="1" applyAlignment="1">
      <alignment horizontal="center"/>
    </xf>
    <xf numFmtId="0" fontId="17" fillId="14" borderId="0" xfId="0" applyFont="1" applyFill="1" applyAlignment="1">
      <alignment horizontal="justify" vertical="center"/>
    </xf>
    <xf numFmtId="0" fontId="22" fillId="14" borderId="0" xfId="0" applyFont="1" applyFill="1"/>
    <xf numFmtId="0" fontId="20" fillId="14" borderId="0" xfId="0" applyFont="1" applyFill="1" applyAlignment="1">
      <alignment vertical="center"/>
    </xf>
    <xf numFmtId="0" fontId="22" fillId="14" borderId="0" xfId="0" applyNumberFormat="1" applyFont="1" applyFill="1" applyAlignment="1"/>
    <xf numFmtId="0" fontId="17" fillId="14" borderId="0" xfId="0" applyFont="1" applyFill="1" applyBorder="1" applyAlignment="1">
      <alignment horizontal="justify" vertical="center"/>
    </xf>
    <xf numFmtId="0" fontId="20" fillId="14" borderId="0" xfId="0" applyFont="1" applyFill="1" applyAlignment="1">
      <alignment horizontal="right"/>
    </xf>
    <xf numFmtId="167" fontId="18" fillId="14" borderId="0" xfId="0" applyNumberFormat="1" applyFont="1" applyFill="1" applyAlignment="1">
      <alignment horizontal="right"/>
    </xf>
    <xf numFmtId="0" fontId="26" fillId="14" borderId="0" xfId="0" applyFont="1" applyFill="1" applyBorder="1" applyAlignment="1">
      <alignment horizontal="justify" vertical="center"/>
    </xf>
    <xf numFmtId="166" fontId="24" fillId="14" borderId="10" xfId="0" applyNumberFormat="1" applyFont="1" applyFill="1" applyBorder="1" applyAlignment="1">
      <alignment horizontal="center" vertical="top"/>
    </xf>
    <xf numFmtId="166" fontId="24" fillId="14" borderId="10" xfId="0" applyNumberFormat="1" applyFont="1" applyFill="1" applyBorder="1" applyAlignment="1">
      <alignment horizontal="center" vertical="top" wrapText="1"/>
    </xf>
    <xf numFmtId="166" fontId="24" fillId="14" borderId="0" xfId="0" applyNumberFormat="1" applyFont="1" applyFill="1" applyAlignment="1">
      <alignment horizontal="center" vertical="top"/>
    </xf>
    <xf numFmtId="166" fontId="20" fillId="14" borderId="10" xfId="0" applyNumberFormat="1" applyFont="1" applyFill="1" applyBorder="1" applyAlignment="1">
      <alignment horizontal="center" vertical="top" wrapText="1"/>
    </xf>
    <xf numFmtId="165" fontId="25" fillId="14" borderId="10" xfId="0" applyNumberFormat="1" applyFont="1" applyFill="1" applyBorder="1" applyAlignment="1">
      <alignment horizontal="left" vertical="top" wrapText="1"/>
    </xf>
    <xf numFmtId="165" fontId="24" fillId="14" borderId="10" xfId="0" applyNumberFormat="1" applyFont="1" applyFill="1" applyBorder="1" applyAlignment="1">
      <alignment horizontal="center" vertical="top"/>
    </xf>
    <xf numFmtId="165" fontId="24" fillId="14" borderId="10" xfId="0" applyNumberFormat="1" applyFont="1" applyFill="1" applyBorder="1" applyAlignment="1">
      <alignment horizontal="left" vertical="top" wrapText="1"/>
    </xf>
    <xf numFmtId="165" fontId="20" fillId="14" borderId="10" xfId="0" applyNumberFormat="1" applyFont="1" applyFill="1" applyBorder="1" applyAlignment="1">
      <alignment horizontal="center" vertical="top"/>
    </xf>
    <xf numFmtId="165" fontId="20" fillId="14" borderId="10" xfId="0" applyNumberFormat="1" applyFont="1" applyFill="1" applyBorder="1" applyAlignment="1">
      <alignment horizontal="left" vertical="top" wrapText="1"/>
    </xf>
    <xf numFmtId="165" fontId="20" fillId="14" borderId="11" xfId="0" applyNumberFormat="1" applyFont="1" applyFill="1" applyBorder="1" applyAlignment="1">
      <alignment horizontal="left" vertical="top" wrapText="1"/>
    </xf>
    <xf numFmtId="165" fontId="24" fillId="14" borderId="11" xfId="0" applyNumberFormat="1" applyFont="1" applyFill="1" applyBorder="1" applyAlignment="1">
      <alignment horizontal="left" vertical="top" wrapText="1"/>
    </xf>
    <xf numFmtId="49" fontId="27" fillId="0" borderId="16" xfId="0" applyNumberFormat="1" applyFont="1" applyFill="1" applyBorder="1" applyAlignment="1">
      <alignment horizontal="center" vertical="top" wrapText="1"/>
    </xf>
    <xf numFmtId="0" fontId="20" fillId="14" borderId="10" xfId="0" applyFont="1" applyFill="1" applyBorder="1" applyAlignment="1">
      <alignment vertical="top" wrapText="1"/>
    </xf>
    <xf numFmtId="0" fontId="20" fillId="14" borderId="10" xfId="0" applyFont="1" applyFill="1" applyBorder="1" applyAlignment="1">
      <alignment horizontal="center" vertical="top"/>
    </xf>
    <xf numFmtId="0" fontId="20" fillId="14" borderId="10" xfId="0" applyFont="1" applyFill="1" applyBorder="1" applyAlignment="1">
      <alignment vertical="top"/>
    </xf>
    <xf numFmtId="0" fontId="24" fillId="14" borderId="10" xfId="0" applyNumberFormat="1" applyFont="1" applyFill="1" applyBorder="1" applyAlignment="1">
      <alignment horizontal="center"/>
    </xf>
    <xf numFmtId="0" fontId="24" fillId="14" borderId="10" xfId="0" applyNumberFormat="1" applyFont="1" applyFill="1" applyBorder="1" applyAlignment="1">
      <alignment horizontal="center" wrapText="1"/>
    </xf>
    <xf numFmtId="166" fontId="20" fillId="0" borderId="10" xfId="0" applyNumberFormat="1" applyFont="1" applyFill="1" applyBorder="1" applyAlignment="1">
      <alignment horizontal="center" vertical="top" wrapText="1"/>
    </xf>
    <xf numFmtId="166" fontId="20" fillId="0" borderId="10" xfId="0" applyNumberFormat="1" applyFont="1" applyFill="1" applyBorder="1" applyAlignment="1">
      <alignment horizontal="center" vertical="top"/>
    </xf>
    <xf numFmtId="166" fontId="20" fillId="0" borderId="10" xfId="24" applyNumberFormat="1" applyFont="1" applyFill="1" applyBorder="1" applyAlignment="1">
      <alignment horizontal="center" vertical="top"/>
    </xf>
    <xf numFmtId="166" fontId="27" fillId="0" borderId="10" xfId="0" applyNumberFormat="1" applyFont="1" applyFill="1" applyBorder="1" applyAlignment="1">
      <alignment horizontal="center" vertical="top"/>
    </xf>
    <xf numFmtId="0" fontId="18" fillId="0" borderId="0" xfId="0" applyFont="1" applyFill="1" applyAlignment="1">
      <alignment horizontal="center"/>
    </xf>
    <xf numFmtId="0" fontId="20" fillId="0" borderId="0" xfId="0" applyFont="1" applyFill="1" applyAlignment="1">
      <alignment horizontal="right"/>
    </xf>
    <xf numFmtId="0" fontId="24" fillId="0" borderId="10" xfId="0" applyNumberFormat="1" applyFont="1" applyFill="1" applyBorder="1" applyAlignment="1">
      <alignment horizontal="center"/>
    </xf>
    <xf numFmtId="166" fontId="24" fillId="0" borderId="10" xfId="0" applyNumberFormat="1" applyFont="1" applyFill="1" applyBorder="1" applyAlignment="1">
      <alignment horizontal="center" vertical="top" wrapText="1"/>
    </xf>
    <xf numFmtId="0" fontId="28" fillId="14" borderId="17" xfId="0" applyFont="1" applyFill="1" applyBorder="1" applyAlignment="1">
      <alignment horizontal="center" vertical="top"/>
    </xf>
    <xf numFmtId="0" fontId="28" fillId="14" borderId="18" xfId="0" applyFont="1" applyFill="1" applyBorder="1" applyAlignment="1">
      <alignment vertical="top" wrapText="1"/>
    </xf>
    <xf numFmtId="166" fontId="28" fillId="14" borderId="18" xfId="0" applyNumberFormat="1" applyFont="1" applyFill="1" applyBorder="1" applyAlignment="1">
      <alignment horizontal="center" vertical="top"/>
    </xf>
    <xf numFmtId="166" fontId="24" fillId="14" borderId="18" xfId="0" applyNumberFormat="1" applyFont="1" applyFill="1" applyBorder="1" applyAlignment="1">
      <alignment horizontal="center" vertical="center" wrapText="1"/>
    </xf>
    <xf numFmtId="166" fontId="24" fillId="14" borderId="19" xfId="0" applyNumberFormat="1" applyFont="1" applyFill="1" applyBorder="1" applyAlignment="1">
      <alignment horizontal="center" vertical="center" wrapText="1"/>
    </xf>
    <xf numFmtId="0" fontId="28" fillId="14" borderId="20" xfId="0" applyFont="1" applyFill="1" applyBorder="1" applyAlignment="1">
      <alignment horizontal="center" vertical="top"/>
    </xf>
    <xf numFmtId="0" fontId="28" fillId="14" borderId="10" xfId="0" applyFont="1" applyFill="1" applyBorder="1" applyAlignment="1">
      <alignment vertical="top" wrapText="1"/>
    </xf>
    <xf numFmtId="166" fontId="28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 wrapText="1"/>
    </xf>
    <xf numFmtId="166" fontId="24" fillId="14" borderId="21" xfId="0" applyNumberFormat="1" applyFont="1" applyFill="1" applyBorder="1" applyAlignment="1">
      <alignment horizontal="center" vertical="center" wrapText="1"/>
    </xf>
    <xf numFmtId="0" fontId="27" fillId="14" borderId="20" xfId="0" applyFont="1" applyFill="1" applyBorder="1" applyAlignment="1">
      <alignment horizontal="center" vertical="top"/>
    </xf>
    <xf numFmtId="0" fontId="27" fillId="14" borderId="10" xfId="0" applyFont="1" applyFill="1" applyBorder="1" applyAlignment="1">
      <alignment vertical="top" wrapText="1"/>
    </xf>
    <xf numFmtId="166" fontId="27" fillId="14" borderId="10" xfId="0" applyNumberFormat="1" applyFont="1" applyFill="1" applyBorder="1" applyAlignment="1">
      <alignment horizontal="center" vertical="center" wrapText="1"/>
    </xf>
    <xf numFmtId="166" fontId="28" fillId="14" borderId="10" xfId="0" applyNumberFormat="1" applyFont="1" applyFill="1" applyBorder="1" applyAlignment="1">
      <alignment horizontal="center" vertical="center" wrapText="1"/>
    </xf>
    <xf numFmtId="0" fontId="28" fillId="14" borderId="22" xfId="0" applyFont="1" applyFill="1" applyBorder="1" applyAlignment="1">
      <alignment horizontal="center" vertical="top"/>
    </xf>
    <xf numFmtId="0" fontId="28" fillId="14" borderId="12" xfId="0" applyFont="1" applyFill="1" applyBorder="1" applyAlignment="1">
      <alignment vertical="top" wrapText="1"/>
    </xf>
    <xf numFmtId="166" fontId="28" fillId="14" borderId="12" xfId="0" applyNumberFormat="1" applyFont="1" applyFill="1" applyBorder="1" applyAlignment="1">
      <alignment horizontal="center" vertical="center" wrapText="1"/>
    </xf>
    <xf numFmtId="166" fontId="24" fillId="14" borderId="12" xfId="0" applyNumberFormat="1" applyFont="1" applyFill="1" applyBorder="1" applyAlignment="1">
      <alignment horizontal="center" vertical="center" wrapText="1"/>
    </xf>
    <xf numFmtId="166" fontId="24" fillId="14" borderId="24" xfId="0" applyNumberFormat="1" applyFont="1" applyFill="1" applyBorder="1" applyAlignment="1">
      <alignment horizontal="center" vertical="center" wrapText="1"/>
    </xf>
    <xf numFmtId="166" fontId="24" fillId="14" borderId="10" xfId="0" applyNumberFormat="1" applyFont="1" applyFill="1" applyBorder="1" applyAlignment="1">
      <alignment horizontal="center" vertical="center"/>
    </xf>
    <xf numFmtId="166" fontId="29" fillId="0" borderId="16" xfId="0" applyNumberFormat="1" applyFont="1" applyBorder="1" applyAlignment="1">
      <alignment horizontal="center" vertical="center" wrapText="1"/>
    </xf>
    <xf numFmtId="166" fontId="30" fillId="0" borderId="16" xfId="0" applyNumberFormat="1" applyFont="1" applyBorder="1" applyAlignment="1">
      <alignment horizontal="center" vertical="center" wrapText="1"/>
    </xf>
    <xf numFmtId="166" fontId="30" fillId="0" borderId="23" xfId="0" applyNumberFormat="1" applyFont="1" applyBorder="1" applyAlignment="1">
      <alignment horizontal="center" vertical="center" wrapText="1"/>
    </xf>
    <xf numFmtId="165" fontId="24" fillId="0" borderId="10" xfId="0" applyNumberFormat="1" applyFont="1" applyFill="1" applyBorder="1" applyAlignment="1">
      <alignment horizontal="center"/>
    </xf>
    <xf numFmtId="0" fontId="24" fillId="14" borderId="11" xfId="0" applyFont="1" applyFill="1" applyBorder="1" applyAlignment="1">
      <alignment horizontal="center" vertical="center"/>
    </xf>
    <xf numFmtId="0" fontId="24" fillId="14" borderId="25" xfId="0" applyFont="1" applyFill="1" applyBorder="1" applyAlignment="1">
      <alignment horizontal="center" vertical="center"/>
    </xf>
    <xf numFmtId="0" fontId="20" fillId="14" borderId="0" xfId="0" applyFont="1" applyFill="1" applyAlignment="1">
      <alignment horizontal="right"/>
    </xf>
    <xf numFmtId="0" fontId="21" fillId="14" borderId="0" xfId="0" applyFont="1" applyFill="1" applyAlignment="1">
      <alignment horizontal="center" wrapText="1"/>
    </xf>
    <xf numFmtId="0" fontId="24" fillId="14" borderId="14" xfId="0" applyFont="1" applyFill="1" applyBorder="1" applyAlignment="1">
      <alignment horizontal="center" vertical="center" wrapText="1"/>
    </xf>
    <xf numFmtId="0" fontId="24" fillId="14" borderId="15" xfId="0" applyFont="1" applyFill="1" applyBorder="1" applyAlignment="1">
      <alignment horizontal="center" vertical="center" wrapText="1"/>
    </xf>
    <xf numFmtId="0" fontId="24" fillId="14" borderId="12" xfId="0" applyFont="1" applyFill="1" applyBorder="1" applyAlignment="1">
      <alignment horizontal="center" vertical="center" wrapText="1"/>
    </xf>
    <xf numFmtId="0" fontId="24" fillId="14" borderId="13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165" fontId="24" fillId="14" borderId="10" xfId="0" applyNumberFormat="1" applyFont="1" applyFill="1" applyBorder="1" applyAlignment="1">
      <alignment horizontal="center" vertical="center" wrapText="1"/>
    </xf>
    <xf numFmtId="0" fontId="24" fillId="14" borderId="10" xfId="0" applyFont="1" applyFill="1" applyBorder="1" applyAlignment="1">
      <alignment horizontal="center" vertical="center" wrapText="1"/>
    </xf>
    <xf numFmtId="0" fontId="20" fillId="14" borderId="10" xfId="0" applyFont="1" applyFill="1" applyBorder="1" applyAlignment="1">
      <alignment horizontal="center" vertical="center" wrapText="1"/>
    </xf>
    <xf numFmtId="167" fontId="24" fillId="14" borderId="10" xfId="0" applyNumberFormat="1" applyFont="1" applyFill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Финансовый" xfId="24" builtinId="3"/>
    <cellStyle name="Хороший" xfId="23" builtinId="26" customBuiltin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2"/>
  <sheetViews>
    <sheetView tabSelected="1" view="pageBreakPreview" topLeftCell="A4" zoomScaleNormal="100" zoomScaleSheetLayoutView="100" workbookViewId="0">
      <pane ySplit="7" topLeftCell="A45" activePane="bottomLeft" state="frozen"/>
      <selection activeCell="A4" sqref="A4"/>
      <selection pane="bottomLeft" activeCell="G55" sqref="G55"/>
    </sheetView>
  </sheetViews>
  <sheetFormatPr defaultRowHeight="15.75" x14ac:dyDescent="0.25"/>
  <cols>
    <col min="1" max="1" width="21" style="4" customWidth="1"/>
    <col min="2" max="2" width="38.28515625" style="5" customWidth="1"/>
    <col min="3" max="3" width="17.28515625" style="5" customWidth="1"/>
    <col min="4" max="4" width="23.85546875" style="4" customWidth="1"/>
    <col min="5" max="5" width="13.85546875" style="6" customWidth="1"/>
    <col min="6" max="6" width="16.28515625" style="37" customWidth="1"/>
    <col min="7" max="7" width="16.42578125" style="7" customWidth="1"/>
    <col min="8" max="16384" width="9.140625" style="4"/>
  </cols>
  <sheetData>
    <row r="1" spans="1:7" ht="14.25" hidden="1" customHeight="1" x14ac:dyDescent="0.25"/>
    <row r="2" spans="1:7" ht="14.25" hidden="1" customHeight="1" x14ac:dyDescent="0.25"/>
    <row r="3" spans="1:7" ht="15" hidden="1" customHeight="1" x14ac:dyDescent="0.25"/>
    <row r="4" spans="1:7" ht="2.25" customHeight="1" x14ac:dyDescent="0.25">
      <c r="E4" s="67"/>
      <c r="F4" s="67"/>
      <c r="G4" s="67"/>
    </row>
    <row r="5" spans="1:7" ht="2.25" customHeight="1" x14ac:dyDescent="0.25">
      <c r="E5" s="13"/>
      <c r="F5" s="38"/>
      <c r="G5" s="13"/>
    </row>
    <row r="6" spans="1:7" ht="2.25" customHeight="1" x14ac:dyDescent="0.25">
      <c r="E6" s="13"/>
      <c r="F6" s="38"/>
      <c r="G6" s="13"/>
    </row>
    <row r="7" spans="1:7" s="3" customFormat="1" ht="46.5" customHeight="1" x14ac:dyDescent="0.3">
      <c r="A7" s="68" t="s">
        <v>59</v>
      </c>
      <c r="B7" s="68"/>
      <c r="C7" s="68"/>
      <c r="D7" s="68"/>
      <c r="E7" s="68"/>
      <c r="F7" s="68"/>
      <c r="G7" s="68"/>
    </row>
    <row r="8" spans="1:7" ht="33.75" customHeight="1" x14ac:dyDescent="0.25">
      <c r="G8" s="14" t="s">
        <v>15</v>
      </c>
    </row>
    <row r="9" spans="1:7" s="9" customFormat="1" ht="42" customHeight="1" x14ac:dyDescent="0.2">
      <c r="A9" s="69" t="s">
        <v>31</v>
      </c>
      <c r="B9" s="69" t="s">
        <v>56</v>
      </c>
      <c r="C9" s="71" t="s">
        <v>61</v>
      </c>
      <c r="D9" s="75" t="s">
        <v>62</v>
      </c>
      <c r="E9" s="76" t="s">
        <v>63</v>
      </c>
      <c r="F9" s="73" t="s">
        <v>58</v>
      </c>
      <c r="G9" s="78" t="s">
        <v>39</v>
      </c>
    </row>
    <row r="10" spans="1:7" s="9" customFormat="1" ht="51" customHeight="1" x14ac:dyDescent="0.2">
      <c r="A10" s="70"/>
      <c r="B10" s="70"/>
      <c r="C10" s="72"/>
      <c r="D10" s="75"/>
      <c r="E10" s="77"/>
      <c r="F10" s="74"/>
      <c r="G10" s="78"/>
    </row>
    <row r="11" spans="1:7" s="11" customFormat="1" ht="11.25" customHeight="1" x14ac:dyDescent="0.2">
      <c r="A11" s="31">
        <v>1</v>
      </c>
      <c r="B11" s="32">
        <v>2</v>
      </c>
      <c r="C11" s="31">
        <v>3</v>
      </c>
      <c r="D11" s="32">
        <v>4</v>
      </c>
      <c r="E11" s="31">
        <v>5</v>
      </c>
      <c r="F11" s="39">
        <v>6</v>
      </c>
      <c r="G11" s="31">
        <v>7</v>
      </c>
    </row>
    <row r="12" spans="1:7" s="2" customFormat="1" ht="27.75" customHeight="1" x14ac:dyDescent="0.2">
      <c r="A12" s="21" t="s">
        <v>19</v>
      </c>
      <c r="B12" s="22" t="s">
        <v>14</v>
      </c>
      <c r="C12" s="17">
        <f>C13+C35</f>
        <v>34244415.799999997</v>
      </c>
      <c r="D12" s="17">
        <f t="shared" ref="D12:E12" si="0">D13+D35</f>
        <v>89214550.700000003</v>
      </c>
      <c r="E12" s="17">
        <f t="shared" si="0"/>
        <v>47998913.499999993</v>
      </c>
      <c r="F12" s="40">
        <f>E12/D12*100</f>
        <v>53.801664777088867</v>
      </c>
      <c r="G12" s="17">
        <f>E12/C12*100</f>
        <v>140.16566607627746</v>
      </c>
    </row>
    <row r="13" spans="1:7" s="2" customFormat="1" ht="16.5" customHeight="1" x14ac:dyDescent="0.2">
      <c r="A13" s="21"/>
      <c r="B13" s="22" t="s">
        <v>16</v>
      </c>
      <c r="C13" s="17">
        <f>C14+C17+C24+C27+C31+C34</f>
        <v>32691591.699999996</v>
      </c>
      <c r="D13" s="17">
        <f t="shared" ref="D13:E13" si="1">D14+D17+D24+D27+D31+D34</f>
        <v>85940428.5</v>
      </c>
      <c r="E13" s="17">
        <f t="shared" si="1"/>
        <v>45410008.79999999</v>
      </c>
      <c r="F13" s="40">
        <f t="shared" ref="F13:F41" si="2">E13/D13*100</f>
        <v>52.838936915470448</v>
      </c>
      <c r="G13" s="17">
        <f t="shared" ref="G13:G42" si="3">E13/C13*100</f>
        <v>138.90424552194563</v>
      </c>
    </row>
    <row r="14" spans="1:7" s="2" customFormat="1" ht="13.5" customHeight="1" x14ac:dyDescent="0.2">
      <c r="A14" s="21" t="s">
        <v>20</v>
      </c>
      <c r="B14" s="22" t="s">
        <v>0</v>
      </c>
      <c r="C14" s="18">
        <f>C15+C16</f>
        <v>21844443.5</v>
      </c>
      <c r="D14" s="16">
        <f t="shared" ref="D14:E14" si="4">D15+D16</f>
        <v>57266878.200000003</v>
      </c>
      <c r="E14" s="18">
        <f t="shared" si="4"/>
        <v>32273040.099999998</v>
      </c>
      <c r="F14" s="40">
        <f t="shared" si="2"/>
        <v>56.355507955731376</v>
      </c>
      <c r="G14" s="17">
        <f t="shared" si="3"/>
        <v>147.74027134177163</v>
      </c>
    </row>
    <row r="15" spans="1:7" s="1" customFormat="1" ht="14.25" customHeight="1" x14ac:dyDescent="0.2">
      <c r="A15" s="23" t="s">
        <v>21</v>
      </c>
      <c r="B15" s="24" t="s">
        <v>1</v>
      </c>
      <c r="C15" s="33">
        <v>9923790.5</v>
      </c>
      <c r="D15" s="33">
        <v>23849380</v>
      </c>
      <c r="E15" s="33">
        <v>19103836.899999999</v>
      </c>
      <c r="F15" s="33">
        <f t="shared" si="2"/>
        <v>80.10202739022985</v>
      </c>
      <c r="G15" s="19">
        <f t="shared" si="3"/>
        <v>192.50544335856344</v>
      </c>
    </row>
    <row r="16" spans="1:7" s="1" customFormat="1" ht="14.25" customHeight="1" x14ac:dyDescent="0.2">
      <c r="A16" s="23" t="s">
        <v>22</v>
      </c>
      <c r="B16" s="24" t="s">
        <v>2</v>
      </c>
      <c r="C16" s="33">
        <v>11920653</v>
      </c>
      <c r="D16" s="33">
        <v>33417498.199999999</v>
      </c>
      <c r="E16" s="34">
        <v>13169203.199999999</v>
      </c>
      <c r="F16" s="33">
        <f t="shared" si="2"/>
        <v>39.408106259731909</v>
      </c>
      <c r="G16" s="19">
        <f t="shared" si="3"/>
        <v>110.47384065285684</v>
      </c>
    </row>
    <row r="17" spans="1:7" s="2" customFormat="1" ht="25.5" x14ac:dyDescent="0.2">
      <c r="A17" s="21" t="s">
        <v>23</v>
      </c>
      <c r="B17" s="22" t="s">
        <v>3</v>
      </c>
      <c r="C17" s="17">
        <f>C18</f>
        <v>4066633.4</v>
      </c>
      <c r="D17" s="17">
        <f t="shared" ref="D17:E17" si="5">D18</f>
        <v>11541463</v>
      </c>
      <c r="E17" s="17">
        <f t="shared" si="5"/>
        <v>4594813.3</v>
      </c>
      <c r="F17" s="40">
        <f t="shared" si="2"/>
        <v>39.811359270484168</v>
      </c>
      <c r="G17" s="17">
        <f t="shared" si="3"/>
        <v>112.98813657508444</v>
      </c>
    </row>
    <row r="18" spans="1:7" s="1" customFormat="1" ht="37.5" customHeight="1" x14ac:dyDescent="0.2">
      <c r="A18" s="23" t="s">
        <v>24</v>
      </c>
      <c r="B18" s="24" t="s">
        <v>4</v>
      </c>
      <c r="C18" s="33">
        <f>C19+C20+C21+C22+C23</f>
        <v>4066633.4</v>
      </c>
      <c r="D18" s="33">
        <f t="shared" ref="D18:E18" si="6">D19+D20+D21+D22+D23</f>
        <v>11541463</v>
      </c>
      <c r="E18" s="33">
        <f t="shared" si="6"/>
        <v>4594813.3</v>
      </c>
      <c r="F18" s="33">
        <f t="shared" si="2"/>
        <v>39.811359270484168</v>
      </c>
      <c r="G18" s="19">
        <f t="shared" si="3"/>
        <v>112.98813657508444</v>
      </c>
    </row>
    <row r="19" spans="1:7" s="1" customFormat="1" ht="13.5" customHeight="1" x14ac:dyDescent="0.2">
      <c r="A19" s="23"/>
      <c r="B19" s="20" t="s">
        <v>34</v>
      </c>
      <c r="C19" s="34">
        <v>10886.7</v>
      </c>
      <c r="D19" s="33">
        <v>47335</v>
      </c>
      <c r="E19" s="34">
        <v>30639</v>
      </c>
      <c r="F19" s="33">
        <f t="shared" si="2"/>
        <v>64.728002535122002</v>
      </c>
      <c r="G19" s="19">
        <f t="shared" si="3"/>
        <v>281.43514563641872</v>
      </c>
    </row>
    <row r="20" spans="1:7" s="1" customFormat="1" ht="15.75" customHeight="1" x14ac:dyDescent="0.2">
      <c r="A20" s="23"/>
      <c r="B20" s="20" t="s">
        <v>32</v>
      </c>
      <c r="C20" s="34">
        <v>706918.5</v>
      </c>
      <c r="D20" s="33">
        <v>2016532.2</v>
      </c>
      <c r="E20" s="34">
        <v>718512.8</v>
      </c>
      <c r="F20" s="33">
        <f t="shared" si="2"/>
        <v>35.631109684239114</v>
      </c>
      <c r="G20" s="19">
        <f t="shared" si="3"/>
        <v>101.64011834461823</v>
      </c>
    </row>
    <row r="21" spans="1:7" s="1" customFormat="1" ht="26.25" customHeight="1" x14ac:dyDescent="0.2">
      <c r="A21" s="23"/>
      <c r="B21" s="20" t="s">
        <v>38</v>
      </c>
      <c r="C21" s="34">
        <v>1595.7</v>
      </c>
      <c r="D21" s="33">
        <v>4825.5</v>
      </c>
      <c r="E21" s="34">
        <v>2469.1999999999998</v>
      </c>
      <c r="F21" s="33">
        <f t="shared" si="2"/>
        <v>51.169826960936682</v>
      </c>
      <c r="G21" s="19">
        <f t="shared" si="3"/>
        <v>154.74086607758349</v>
      </c>
    </row>
    <row r="22" spans="1:7" s="1" customFormat="1" ht="18" customHeight="1" x14ac:dyDescent="0.2">
      <c r="A22" s="23"/>
      <c r="B22" s="20" t="s">
        <v>33</v>
      </c>
      <c r="C22" s="34">
        <v>1729413.9</v>
      </c>
      <c r="D22" s="33">
        <v>3897659.7</v>
      </c>
      <c r="E22" s="34">
        <v>1673429.9</v>
      </c>
      <c r="F22" s="33">
        <f t="shared" si="2"/>
        <v>42.934222810677902</v>
      </c>
      <c r="G22" s="19">
        <f t="shared" si="3"/>
        <v>96.762833928881918</v>
      </c>
    </row>
    <row r="23" spans="1:7" s="1" customFormat="1" ht="39" customHeight="1" x14ac:dyDescent="0.2">
      <c r="A23" s="23"/>
      <c r="B23" s="20" t="s">
        <v>57</v>
      </c>
      <c r="C23" s="34">
        <v>1617818.6</v>
      </c>
      <c r="D23" s="33">
        <v>5575110.5999999996</v>
      </c>
      <c r="E23" s="34">
        <v>2169762.4</v>
      </c>
      <c r="F23" s="33">
        <f t="shared" si="2"/>
        <v>38.918732840923369</v>
      </c>
      <c r="G23" s="19">
        <f t="shared" si="3"/>
        <v>134.11654433939626</v>
      </c>
    </row>
    <row r="24" spans="1:7" s="2" customFormat="1" ht="14.25" customHeight="1" x14ac:dyDescent="0.2">
      <c r="A24" s="21" t="s">
        <v>25</v>
      </c>
      <c r="B24" s="22" t="s">
        <v>5</v>
      </c>
      <c r="C24" s="17">
        <f>C25+C26</f>
        <v>2167986.9</v>
      </c>
      <c r="D24" s="17">
        <f t="shared" ref="D24:E24" si="7">D25+D26</f>
        <v>4721233</v>
      </c>
      <c r="E24" s="17">
        <f t="shared" si="7"/>
        <v>2545999.9</v>
      </c>
      <c r="F24" s="40">
        <f t="shared" si="2"/>
        <v>53.926588668680409</v>
      </c>
      <c r="G24" s="17">
        <f t="shared" si="3"/>
        <v>117.43612934192544</v>
      </c>
    </row>
    <row r="25" spans="1:7" s="1" customFormat="1" ht="24" customHeight="1" x14ac:dyDescent="0.2">
      <c r="A25" s="23" t="s">
        <v>30</v>
      </c>
      <c r="B25" s="24" t="s">
        <v>13</v>
      </c>
      <c r="C25" s="34">
        <v>2102218.6</v>
      </c>
      <c r="D25" s="33">
        <v>4466779</v>
      </c>
      <c r="E25" s="34">
        <v>2444332</v>
      </c>
      <c r="F25" s="33">
        <f t="shared" si="2"/>
        <v>54.722474516872225</v>
      </c>
      <c r="G25" s="19">
        <f t="shared" si="3"/>
        <v>116.27392127536118</v>
      </c>
    </row>
    <row r="26" spans="1:7" s="1" customFormat="1" ht="15" customHeight="1" x14ac:dyDescent="0.2">
      <c r="A26" s="23" t="s">
        <v>40</v>
      </c>
      <c r="B26" s="24" t="s">
        <v>41</v>
      </c>
      <c r="C26" s="33">
        <v>65768.3</v>
      </c>
      <c r="D26" s="33">
        <v>254454</v>
      </c>
      <c r="E26" s="33">
        <v>101667.9</v>
      </c>
      <c r="F26" s="33">
        <f t="shared" si="2"/>
        <v>39.955316088566107</v>
      </c>
      <c r="G26" s="19">
        <f t="shared" si="3"/>
        <v>154.58495962340518</v>
      </c>
    </row>
    <row r="27" spans="1:7" s="2" customFormat="1" ht="15" customHeight="1" x14ac:dyDescent="0.2">
      <c r="A27" s="21" t="s">
        <v>26</v>
      </c>
      <c r="B27" s="22" t="s">
        <v>6</v>
      </c>
      <c r="C27" s="17">
        <f>C28+C29+C30</f>
        <v>3452549.4</v>
      </c>
      <c r="D27" s="17">
        <f t="shared" ref="D27:E27" si="8">D28+D29+D30</f>
        <v>7428635</v>
      </c>
      <c r="E27" s="17">
        <f t="shared" si="8"/>
        <v>3655821.4000000004</v>
      </c>
      <c r="F27" s="40">
        <f t="shared" si="2"/>
        <v>49.212559238675752</v>
      </c>
      <c r="G27" s="17">
        <f t="shared" si="3"/>
        <v>105.88759135495644</v>
      </c>
    </row>
    <row r="28" spans="1:7" s="1" customFormat="1" ht="15" customHeight="1" x14ac:dyDescent="0.2">
      <c r="A28" s="23" t="s">
        <v>27</v>
      </c>
      <c r="B28" s="25" t="s">
        <v>11</v>
      </c>
      <c r="C28" s="34">
        <v>3209020</v>
      </c>
      <c r="D28" s="33">
        <v>6559990.4000000004</v>
      </c>
      <c r="E28" s="34">
        <v>3416067.2</v>
      </c>
      <c r="F28" s="33">
        <f t="shared" si="2"/>
        <v>52.074271328201945</v>
      </c>
      <c r="G28" s="19">
        <f t="shared" si="3"/>
        <v>106.45203831699396</v>
      </c>
    </row>
    <row r="29" spans="1:7" s="1" customFormat="1" ht="15" customHeight="1" x14ac:dyDescent="0.2">
      <c r="A29" s="23" t="s">
        <v>28</v>
      </c>
      <c r="B29" s="25" t="s">
        <v>8</v>
      </c>
      <c r="C29" s="34">
        <v>242815.4</v>
      </c>
      <c r="D29" s="33">
        <v>867958.6</v>
      </c>
      <c r="E29" s="34">
        <v>239376.2</v>
      </c>
      <c r="F29" s="33">
        <f t="shared" si="2"/>
        <v>27.57921864015173</v>
      </c>
      <c r="G29" s="19">
        <f t="shared" si="3"/>
        <v>98.583615372006889</v>
      </c>
    </row>
    <row r="30" spans="1:7" s="1" customFormat="1" ht="12.75" x14ac:dyDescent="0.2">
      <c r="A30" s="23" t="s">
        <v>29</v>
      </c>
      <c r="B30" s="25" t="s">
        <v>12</v>
      </c>
      <c r="C30" s="34">
        <v>714</v>
      </c>
      <c r="D30" s="33">
        <v>686</v>
      </c>
      <c r="E30" s="34">
        <v>378</v>
      </c>
      <c r="F30" s="33">
        <f t="shared" si="2"/>
        <v>55.102040816326522</v>
      </c>
      <c r="G30" s="19">
        <f t="shared" si="3"/>
        <v>52.941176470588239</v>
      </c>
    </row>
    <row r="31" spans="1:7" s="1" customFormat="1" ht="25.5" x14ac:dyDescent="0.2">
      <c r="A31" s="21" t="s">
        <v>35</v>
      </c>
      <c r="B31" s="26" t="s">
        <v>7</v>
      </c>
      <c r="C31" s="17">
        <f>C32+C33</f>
        <v>1109645.3999999999</v>
      </c>
      <c r="D31" s="17">
        <f t="shared" ref="D31:E31" si="9">D32+D33</f>
        <v>4879117</v>
      </c>
      <c r="E31" s="17">
        <f t="shared" si="9"/>
        <v>2282881.2999999998</v>
      </c>
      <c r="F31" s="40">
        <f t="shared" si="2"/>
        <v>46.788820600120879</v>
      </c>
      <c r="G31" s="17">
        <f t="shared" si="3"/>
        <v>205.73070460166824</v>
      </c>
    </row>
    <row r="32" spans="1:7" s="1" customFormat="1" ht="12.75" x14ac:dyDescent="0.2">
      <c r="A32" s="23" t="s">
        <v>36</v>
      </c>
      <c r="B32" s="25" t="s">
        <v>9</v>
      </c>
      <c r="C32" s="34">
        <v>1108111</v>
      </c>
      <c r="D32" s="33">
        <v>4863780</v>
      </c>
      <c r="E32" s="34">
        <v>2281929</v>
      </c>
      <c r="F32" s="33">
        <f t="shared" si="2"/>
        <v>46.916780775446263</v>
      </c>
      <c r="G32" s="19">
        <f t="shared" si="3"/>
        <v>205.92964062264519</v>
      </c>
    </row>
    <row r="33" spans="1:7" s="1" customFormat="1" ht="41.25" customHeight="1" x14ac:dyDescent="0.2">
      <c r="A33" s="23" t="s">
        <v>37</v>
      </c>
      <c r="B33" s="25" t="s">
        <v>10</v>
      </c>
      <c r="C33" s="34">
        <v>1534.4</v>
      </c>
      <c r="D33" s="33">
        <v>15337</v>
      </c>
      <c r="E33" s="34">
        <v>952.3</v>
      </c>
      <c r="F33" s="33">
        <f t="shared" si="2"/>
        <v>6.2091673730194952</v>
      </c>
      <c r="G33" s="19">
        <f t="shared" si="3"/>
        <v>62.063347236704892</v>
      </c>
    </row>
    <row r="34" spans="1:7" s="2" customFormat="1" ht="17.25" customHeight="1" x14ac:dyDescent="0.2">
      <c r="A34" s="21"/>
      <c r="B34" s="26" t="s">
        <v>18</v>
      </c>
      <c r="C34" s="17">
        <v>50333.1</v>
      </c>
      <c r="D34" s="17">
        <v>103102.3</v>
      </c>
      <c r="E34" s="17">
        <v>57452.800000000003</v>
      </c>
      <c r="F34" s="40">
        <f t="shared" si="2"/>
        <v>55.724072110903442</v>
      </c>
      <c r="G34" s="17">
        <f t="shared" si="3"/>
        <v>114.14516491136052</v>
      </c>
    </row>
    <row r="35" spans="1:7" s="2" customFormat="1" ht="17.25" customHeight="1" x14ac:dyDescent="0.2">
      <c r="A35" s="21"/>
      <c r="B35" s="26" t="s">
        <v>17</v>
      </c>
      <c r="C35" s="17">
        <f>C36+C37+C38+C39+C40+C41+C42</f>
        <v>1552824.0999999999</v>
      </c>
      <c r="D35" s="17">
        <f t="shared" ref="D35:E35" si="10">D36+D37+D38+D39+D40+D41+D42</f>
        <v>3274122.1999999997</v>
      </c>
      <c r="E35" s="17">
        <f t="shared" si="10"/>
        <v>2588904.6999999997</v>
      </c>
      <c r="F35" s="40">
        <f t="shared" si="2"/>
        <v>79.071718825888667</v>
      </c>
      <c r="G35" s="17">
        <f>E35/C35*100</f>
        <v>166.72234157107687</v>
      </c>
    </row>
    <row r="36" spans="1:7" s="12" customFormat="1" ht="38.25" x14ac:dyDescent="0.2">
      <c r="A36" s="27" t="s">
        <v>42</v>
      </c>
      <c r="B36" s="28" t="s">
        <v>43</v>
      </c>
      <c r="C36" s="35">
        <v>694752.4</v>
      </c>
      <c r="D36" s="35">
        <v>1767416.7</v>
      </c>
      <c r="E36" s="35">
        <v>1690841.1</v>
      </c>
      <c r="F36" s="33">
        <f t="shared" si="2"/>
        <v>95.667371480647446</v>
      </c>
      <c r="G36" s="19">
        <f t="shared" si="3"/>
        <v>243.37319309728187</v>
      </c>
    </row>
    <row r="37" spans="1:7" s="12" customFormat="1" ht="26.25" customHeight="1" x14ac:dyDescent="0.2">
      <c r="A37" s="29" t="s">
        <v>44</v>
      </c>
      <c r="B37" s="28" t="s">
        <v>45</v>
      </c>
      <c r="C37" s="35">
        <v>131014.9</v>
      </c>
      <c r="D37" s="35">
        <v>231697.3</v>
      </c>
      <c r="E37" s="35">
        <v>196738.2</v>
      </c>
      <c r="F37" s="33">
        <f t="shared" si="2"/>
        <v>84.911736131582032</v>
      </c>
      <c r="G37" s="19">
        <f t="shared" si="3"/>
        <v>150.16475225336967</v>
      </c>
    </row>
    <row r="38" spans="1:7" s="12" customFormat="1" ht="25.5" x14ac:dyDescent="0.2">
      <c r="A38" s="29" t="s">
        <v>46</v>
      </c>
      <c r="B38" s="28" t="s">
        <v>47</v>
      </c>
      <c r="C38" s="35">
        <v>237777.4</v>
      </c>
      <c r="D38" s="35">
        <v>304464.5</v>
      </c>
      <c r="E38" s="35">
        <v>125988.6</v>
      </c>
      <c r="F38" s="33">
        <f t="shared" si="2"/>
        <v>41.380390817320247</v>
      </c>
      <c r="G38" s="19">
        <f t="shared" si="3"/>
        <v>52.985943996359616</v>
      </c>
    </row>
    <row r="39" spans="1:7" s="12" customFormat="1" ht="25.5" x14ac:dyDescent="0.2">
      <c r="A39" s="29" t="s">
        <v>48</v>
      </c>
      <c r="B39" s="28" t="s">
        <v>49</v>
      </c>
      <c r="C39" s="35">
        <v>4885</v>
      </c>
      <c r="D39" s="35">
        <v>3226.3</v>
      </c>
      <c r="E39" s="35">
        <v>3242.4</v>
      </c>
      <c r="F39" s="33">
        <f t="shared" si="2"/>
        <v>100.49902364938164</v>
      </c>
      <c r="G39" s="19">
        <f t="shared" si="3"/>
        <v>66.374616171954969</v>
      </c>
    </row>
    <row r="40" spans="1:7" s="12" customFormat="1" x14ac:dyDescent="0.2">
      <c r="A40" s="29" t="s">
        <v>50</v>
      </c>
      <c r="B40" s="28" t="s">
        <v>51</v>
      </c>
      <c r="C40" s="35">
        <v>2094.3000000000002</v>
      </c>
      <c r="D40" s="35">
        <v>7187.9</v>
      </c>
      <c r="E40" s="35">
        <v>2874.3</v>
      </c>
      <c r="F40" s="33">
        <f t="shared" si="2"/>
        <v>39.988035448462</v>
      </c>
      <c r="G40" s="19">
        <f t="shared" si="3"/>
        <v>137.24394785847301</v>
      </c>
    </row>
    <row r="41" spans="1:7" s="12" customFormat="1" ht="12" customHeight="1" x14ac:dyDescent="0.2">
      <c r="A41" s="29" t="s">
        <v>52</v>
      </c>
      <c r="B41" s="28" t="s">
        <v>53</v>
      </c>
      <c r="C41" s="35">
        <v>481126.9</v>
      </c>
      <c r="D41" s="35">
        <v>960129.5</v>
      </c>
      <c r="E41" s="35">
        <v>550309.69999999995</v>
      </c>
      <c r="F41" s="33">
        <f t="shared" si="2"/>
        <v>57.31619536739575</v>
      </c>
      <c r="G41" s="19">
        <f t="shared" si="3"/>
        <v>114.37932487250244</v>
      </c>
    </row>
    <row r="42" spans="1:7" s="15" customFormat="1" ht="12" customHeight="1" thickBot="1" x14ac:dyDescent="0.25">
      <c r="A42" s="29" t="s">
        <v>54</v>
      </c>
      <c r="B42" s="30" t="s">
        <v>55</v>
      </c>
      <c r="C42" s="35">
        <v>1173.2</v>
      </c>
      <c r="D42" s="36">
        <v>0</v>
      </c>
      <c r="E42" s="36">
        <v>18910.400000000001</v>
      </c>
      <c r="F42" s="33" t="s">
        <v>60</v>
      </c>
      <c r="G42" s="19">
        <f t="shared" si="3"/>
        <v>1611.8649846573476</v>
      </c>
    </row>
    <row r="43" spans="1:7" s="8" customFormat="1" ht="25.5" x14ac:dyDescent="0.2">
      <c r="A43" s="41" t="s">
        <v>64</v>
      </c>
      <c r="B43" s="42" t="s">
        <v>65</v>
      </c>
      <c r="C43" s="43">
        <f>C44+C49+C50+C52+C53</f>
        <v>28354111.099999998</v>
      </c>
      <c r="D43" s="43">
        <f>D44+D49+D50+D52+D53</f>
        <v>53999539.20000001</v>
      </c>
      <c r="E43" s="43">
        <f>E44+E49+E50+E51+E52+E53</f>
        <v>29673236.000000004</v>
      </c>
      <c r="F43" s="44">
        <f>E43/D43*100</f>
        <v>54.950905951434478</v>
      </c>
      <c r="G43" s="45">
        <f>E43/C43*100</f>
        <v>104.65232323929212</v>
      </c>
    </row>
    <row r="44" spans="1:7" s="8" customFormat="1" ht="51" x14ac:dyDescent="0.2">
      <c r="A44" s="46" t="s">
        <v>66</v>
      </c>
      <c r="B44" s="47" t="s">
        <v>67</v>
      </c>
      <c r="C44" s="48">
        <f>C45+C46+C47+C48</f>
        <v>26557801.299999997</v>
      </c>
      <c r="D44" s="48">
        <f>D45+D46+D47+D48</f>
        <v>53598900.900000006</v>
      </c>
      <c r="E44" s="48">
        <f>E45+E46+E47+E48</f>
        <v>29673511.200000003</v>
      </c>
      <c r="F44" s="49">
        <f>E44/D44*100</f>
        <v>55.362163592425453</v>
      </c>
      <c r="G44" s="50">
        <f>E44/C44*100</f>
        <v>111.73180665373835</v>
      </c>
    </row>
    <row r="45" spans="1:7" s="8" customFormat="1" ht="25.5" x14ac:dyDescent="0.2">
      <c r="A45" s="51" t="s">
        <v>68</v>
      </c>
      <c r="B45" s="52" t="s">
        <v>69</v>
      </c>
      <c r="C45" s="53">
        <v>9610340.5999999996</v>
      </c>
      <c r="D45" s="61">
        <v>17699085.100000001</v>
      </c>
      <c r="E45" s="61">
        <v>8849544.5999999996</v>
      </c>
      <c r="F45" s="49">
        <f t="shared" ref="F45:F48" si="11">E45/D45*100</f>
        <v>50.000011582519591</v>
      </c>
      <c r="G45" s="50">
        <f t="shared" ref="G45:G47" si="12">E45/C45*100</f>
        <v>92.083568817529738</v>
      </c>
    </row>
    <row r="46" spans="1:7" s="8" customFormat="1" ht="38.25" x14ac:dyDescent="0.2">
      <c r="A46" s="51" t="s">
        <v>70</v>
      </c>
      <c r="B46" s="52" t="s">
        <v>71</v>
      </c>
      <c r="C46" s="53">
        <v>13629414.300000001</v>
      </c>
      <c r="D46" s="61">
        <v>29295945.800000001</v>
      </c>
      <c r="E46" s="61">
        <v>17111800</v>
      </c>
      <c r="F46" s="49">
        <f>E46/D46*100</f>
        <v>58.410129909511234</v>
      </c>
      <c r="G46" s="50">
        <f>E46/C46*100</f>
        <v>125.55051613626567</v>
      </c>
    </row>
    <row r="47" spans="1:7" s="8" customFormat="1" ht="25.5" x14ac:dyDescent="0.2">
      <c r="A47" s="51" t="s">
        <v>72</v>
      </c>
      <c r="B47" s="52" t="s">
        <v>73</v>
      </c>
      <c r="C47" s="53">
        <v>1906983.2</v>
      </c>
      <c r="D47" s="61">
        <v>4579157.2</v>
      </c>
      <c r="E47" s="61">
        <v>2397783.7999999998</v>
      </c>
      <c r="F47" s="49">
        <f t="shared" si="11"/>
        <v>52.362993784096332</v>
      </c>
      <c r="G47" s="50">
        <f t="shared" si="12"/>
        <v>125.7370175049261</v>
      </c>
    </row>
    <row r="48" spans="1:7" s="8" customFormat="1" ht="12" customHeight="1" x14ac:dyDescent="0.2">
      <c r="A48" s="51" t="s">
        <v>74</v>
      </c>
      <c r="B48" s="52" t="s">
        <v>75</v>
      </c>
      <c r="C48" s="53">
        <v>1411063.2</v>
      </c>
      <c r="D48" s="61">
        <v>2024712.8</v>
      </c>
      <c r="E48" s="61">
        <v>1314382.8</v>
      </c>
      <c r="F48" s="49">
        <f t="shared" si="11"/>
        <v>64.916999586311704</v>
      </c>
      <c r="G48" s="50">
        <f>E48/C48*100</f>
        <v>93.148400440178733</v>
      </c>
    </row>
    <row r="49" spans="1:7" s="8" customFormat="1" ht="38.25" x14ac:dyDescent="0.2">
      <c r="A49" s="46" t="s">
        <v>76</v>
      </c>
      <c r="B49" s="47" t="s">
        <v>77</v>
      </c>
      <c r="C49" s="54">
        <v>980.4</v>
      </c>
      <c r="D49" s="62">
        <v>426099.7</v>
      </c>
      <c r="E49" s="62">
        <v>-249.8</v>
      </c>
      <c r="F49" s="49" t="s">
        <v>60</v>
      </c>
      <c r="G49" s="50" t="s">
        <v>60</v>
      </c>
    </row>
    <row r="50" spans="1:7" s="8" customFormat="1" ht="25.5" x14ac:dyDescent="0.2">
      <c r="A50" s="46" t="s">
        <v>78</v>
      </c>
      <c r="B50" s="47" t="s">
        <v>79</v>
      </c>
      <c r="C50" s="54">
        <v>26490.1</v>
      </c>
      <c r="D50" s="62">
        <v>10000</v>
      </c>
      <c r="E50" s="62">
        <v>10000</v>
      </c>
      <c r="F50" s="49">
        <f>E50/D50*100</f>
        <v>100</v>
      </c>
      <c r="G50" s="50">
        <f>E50/C50*100</f>
        <v>37.749951868811372</v>
      </c>
    </row>
    <row r="51" spans="1:7" s="8" customFormat="1" ht="25.5" x14ac:dyDescent="0.2">
      <c r="A51" s="46" t="s">
        <v>80</v>
      </c>
      <c r="B51" s="47" t="s">
        <v>81</v>
      </c>
      <c r="C51" s="54">
        <v>0</v>
      </c>
      <c r="D51" s="62">
        <v>0</v>
      </c>
      <c r="E51" s="62">
        <v>11093.5</v>
      </c>
      <c r="F51" s="49" t="s">
        <v>60</v>
      </c>
      <c r="G51" s="50" t="s">
        <v>60</v>
      </c>
    </row>
    <row r="52" spans="1:7" s="8" customFormat="1" ht="89.25" x14ac:dyDescent="0.2">
      <c r="A52" s="46" t="s">
        <v>82</v>
      </c>
      <c r="B52" s="47" t="s">
        <v>83</v>
      </c>
      <c r="C52" s="54">
        <v>1908472.8</v>
      </c>
      <c r="D52" s="62">
        <v>73851.5</v>
      </c>
      <c r="E52" s="62">
        <v>150526</v>
      </c>
      <c r="F52" s="49">
        <v>203.8</v>
      </c>
      <c r="G52" s="50">
        <f>E52/C52*100</f>
        <v>7.8872489039403648</v>
      </c>
    </row>
    <row r="53" spans="1:7" s="8" customFormat="1" ht="38.25" x14ac:dyDescent="0.2">
      <c r="A53" s="55" t="s">
        <v>84</v>
      </c>
      <c r="B53" s="56" t="s">
        <v>85</v>
      </c>
      <c r="C53" s="57">
        <v>-139633.5</v>
      </c>
      <c r="D53" s="63">
        <v>-109312.9</v>
      </c>
      <c r="E53" s="63">
        <v>-171644.9</v>
      </c>
      <c r="F53" s="58" t="s">
        <v>60</v>
      </c>
      <c r="G53" s="59">
        <f>E53/C53*100</f>
        <v>122.92530087693856</v>
      </c>
    </row>
    <row r="54" spans="1:7" s="8" customFormat="1" x14ac:dyDescent="0.2">
      <c r="A54" s="65" t="s">
        <v>86</v>
      </c>
      <c r="B54" s="66"/>
      <c r="C54" s="60">
        <f>C12+C43</f>
        <v>62598526.899999991</v>
      </c>
      <c r="D54" s="60">
        <f t="shared" ref="D54:E54" si="13">D12+D43</f>
        <v>143214089.90000001</v>
      </c>
      <c r="E54" s="60">
        <f t="shared" si="13"/>
        <v>77672149.5</v>
      </c>
      <c r="F54" s="64">
        <f>E54/D54*100</f>
        <v>54.234991511125052</v>
      </c>
      <c r="G54" s="59">
        <f>E54/C54*100</f>
        <v>124.07983597454273</v>
      </c>
    </row>
    <row r="55" spans="1:7" s="8" customFormat="1" x14ac:dyDescent="0.25">
      <c r="B55" s="10"/>
      <c r="C55" s="10"/>
      <c r="D55" s="4"/>
      <c r="E55" s="6"/>
      <c r="F55" s="37"/>
      <c r="G55" s="7"/>
    </row>
    <row r="56" spans="1:7" s="8" customFormat="1" x14ac:dyDescent="0.25">
      <c r="B56" s="10"/>
      <c r="C56" s="10"/>
      <c r="D56" s="4"/>
      <c r="E56" s="6"/>
      <c r="F56" s="37"/>
      <c r="G56" s="7"/>
    </row>
    <row r="57" spans="1:7" s="8" customFormat="1" x14ac:dyDescent="0.25">
      <c r="B57" s="10"/>
      <c r="C57" s="10"/>
      <c r="D57" s="4"/>
      <c r="E57" s="6"/>
      <c r="F57" s="37"/>
      <c r="G57" s="7"/>
    </row>
    <row r="58" spans="1:7" s="8" customFormat="1" x14ac:dyDescent="0.25">
      <c r="B58" s="10"/>
      <c r="C58" s="10"/>
      <c r="D58" s="4"/>
      <c r="E58" s="6"/>
      <c r="F58" s="37"/>
      <c r="G58" s="7"/>
    </row>
    <row r="59" spans="1:7" s="8" customFormat="1" x14ac:dyDescent="0.25">
      <c r="B59" s="10"/>
      <c r="C59" s="10"/>
      <c r="D59" s="4"/>
      <c r="E59" s="6"/>
      <c r="F59" s="37"/>
      <c r="G59" s="7"/>
    </row>
    <row r="60" spans="1:7" s="8" customFormat="1" x14ac:dyDescent="0.25">
      <c r="B60" s="10"/>
      <c r="C60" s="10"/>
      <c r="D60" s="4"/>
      <c r="E60" s="6"/>
      <c r="F60" s="37"/>
      <c r="G60" s="7"/>
    </row>
    <row r="61" spans="1:7" s="8" customFormat="1" x14ac:dyDescent="0.25">
      <c r="B61" s="10"/>
      <c r="C61" s="10"/>
      <c r="D61" s="4"/>
      <c r="E61" s="6"/>
      <c r="F61" s="37"/>
      <c r="G61" s="7"/>
    </row>
    <row r="62" spans="1:7" s="8" customFormat="1" x14ac:dyDescent="0.25">
      <c r="B62" s="5"/>
      <c r="C62" s="5"/>
      <c r="D62" s="4"/>
      <c r="E62" s="6"/>
      <c r="F62" s="37"/>
      <c r="G62" s="7"/>
    </row>
    <row r="63" spans="1:7" s="8" customFormat="1" x14ac:dyDescent="0.25">
      <c r="A63" s="4"/>
      <c r="B63" s="5"/>
      <c r="C63" s="5"/>
      <c r="D63" s="4"/>
      <c r="E63" s="6"/>
      <c r="F63" s="37"/>
      <c r="G63" s="7"/>
    </row>
    <row r="64" spans="1:7" s="8" customFormat="1" x14ac:dyDescent="0.25">
      <c r="A64" s="4"/>
      <c r="B64" s="5"/>
      <c r="C64" s="5"/>
      <c r="D64" s="4"/>
      <c r="E64" s="6"/>
      <c r="F64" s="37"/>
      <c r="G64" s="7"/>
    </row>
    <row r="65" spans="1:7" s="8" customFormat="1" x14ac:dyDescent="0.25">
      <c r="A65" s="4"/>
      <c r="B65" s="5"/>
      <c r="C65" s="5"/>
      <c r="D65" s="4"/>
      <c r="E65" s="6"/>
      <c r="F65" s="37"/>
      <c r="G65" s="7"/>
    </row>
    <row r="66" spans="1:7" s="8" customFormat="1" x14ac:dyDescent="0.25">
      <c r="A66" s="4"/>
      <c r="B66" s="5"/>
      <c r="C66" s="5"/>
      <c r="D66" s="4"/>
      <c r="E66" s="6"/>
      <c r="F66" s="37"/>
      <c r="G66" s="7"/>
    </row>
    <row r="67" spans="1:7" s="8" customFormat="1" x14ac:dyDescent="0.25">
      <c r="A67" s="4"/>
      <c r="B67" s="5"/>
      <c r="C67" s="5"/>
      <c r="D67" s="4"/>
      <c r="E67" s="6"/>
      <c r="F67" s="37"/>
      <c r="G67" s="7"/>
    </row>
    <row r="68" spans="1:7" s="8" customFormat="1" x14ac:dyDescent="0.25">
      <c r="A68" s="4"/>
      <c r="B68" s="5"/>
      <c r="C68" s="5"/>
      <c r="D68" s="4"/>
      <c r="E68" s="6"/>
      <c r="F68" s="37"/>
      <c r="G68" s="7"/>
    </row>
    <row r="69" spans="1:7" s="8" customFormat="1" x14ac:dyDescent="0.25">
      <c r="A69" s="4"/>
      <c r="B69" s="5"/>
      <c r="C69" s="5"/>
      <c r="D69" s="4"/>
      <c r="E69" s="6"/>
      <c r="F69" s="37"/>
      <c r="G69" s="7"/>
    </row>
    <row r="70" spans="1:7" s="8" customFormat="1" x14ac:dyDescent="0.25">
      <c r="A70" s="4"/>
      <c r="B70" s="5"/>
      <c r="C70" s="5"/>
      <c r="D70" s="4"/>
      <c r="E70" s="6"/>
      <c r="F70" s="37"/>
      <c r="G70" s="7"/>
    </row>
    <row r="71" spans="1:7" s="8" customFormat="1" x14ac:dyDescent="0.25">
      <c r="A71" s="4"/>
      <c r="B71" s="5"/>
      <c r="C71" s="5"/>
      <c r="D71" s="4"/>
      <c r="E71" s="6"/>
      <c r="F71" s="37"/>
      <c r="G71" s="7"/>
    </row>
    <row r="72" spans="1:7" s="8" customFormat="1" x14ac:dyDescent="0.25">
      <c r="A72" s="4"/>
      <c r="B72" s="5"/>
      <c r="C72" s="5"/>
      <c r="D72" s="4"/>
      <c r="E72" s="6"/>
      <c r="F72" s="37"/>
      <c r="G72" s="7"/>
    </row>
  </sheetData>
  <mergeCells count="10">
    <mergeCell ref="A54:B54"/>
    <mergeCell ref="E4:G4"/>
    <mergeCell ref="A7:G7"/>
    <mergeCell ref="A9:A10"/>
    <mergeCell ref="C9:C10"/>
    <mergeCell ref="B9:B10"/>
    <mergeCell ref="F9:F10"/>
    <mergeCell ref="D9:D10"/>
    <mergeCell ref="E9:E10"/>
    <mergeCell ref="G9:G10"/>
  </mergeCells>
  <pageMargins left="0.23622047244094491" right="3.937007874015748E-2" top="0.15748031496062992" bottom="0.19685039370078741" header="0.31496062992125984" footer="0.11811023622047245"/>
  <pageSetup paperSize="9"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</vt:lpstr>
      <vt:lpstr>Таблица!Заголовки_для_печати</vt:lpstr>
      <vt:lpstr>Таблица!Область_печати</vt:lpstr>
    </vt:vector>
  </TitlesOfParts>
  <Company>COMPTEX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Веретельникова Анна Александровна</cp:lastModifiedBy>
  <cp:lastPrinted>2025-08-20T03:39:53Z</cp:lastPrinted>
  <dcterms:created xsi:type="dcterms:W3CDTF">2010-04-08T01:53:54Z</dcterms:created>
  <dcterms:modified xsi:type="dcterms:W3CDTF">2025-08-20T03:39:54Z</dcterms:modified>
</cp:coreProperties>
</file>