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1 квартал 2025\на сайт\"/>
    </mc:Choice>
  </mc:AlternateContent>
  <xr:revisionPtr revIDLastSave="0" documentId="13_ncr:1_{07DF69D5-2228-4854-9875-7D866864C7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7" r:id="rId1"/>
  </sheets>
  <definedNames>
    <definedName name="_xlnm.Print_Titles" localSheetId="0">Таблица!$3:$5</definedName>
    <definedName name="_xlnm.Print_Area" localSheetId="0">Таблица!$A$1:$G$48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" i="7" l="1"/>
  <c r="F42" i="7" l="1"/>
  <c r="D47" i="7"/>
  <c r="E47" i="7"/>
  <c r="G35" i="7" l="1"/>
  <c r="F35" i="7"/>
  <c r="G34" i="7"/>
  <c r="F34" i="7"/>
  <c r="G33" i="7"/>
  <c r="F33" i="7"/>
  <c r="G32" i="7"/>
  <c r="F32" i="7"/>
  <c r="G31" i="7"/>
  <c r="F31" i="7"/>
  <c r="G30" i="7"/>
  <c r="F30" i="7"/>
  <c r="E29" i="7"/>
  <c r="G29" i="7" s="1"/>
  <c r="D29" i="7"/>
  <c r="G28" i="7"/>
  <c r="F28" i="7"/>
  <c r="G27" i="7"/>
  <c r="F27" i="7"/>
  <c r="G26" i="7"/>
  <c r="F26" i="7"/>
  <c r="E25" i="7"/>
  <c r="D25" i="7"/>
  <c r="C25" i="7"/>
  <c r="G25" i="7" s="1"/>
  <c r="G24" i="7"/>
  <c r="F24" i="7"/>
  <c r="G23" i="7"/>
  <c r="F23" i="7"/>
  <c r="G22" i="7"/>
  <c r="F22" i="7"/>
  <c r="E21" i="7"/>
  <c r="F21" i="7" s="1"/>
  <c r="D21" i="7"/>
  <c r="C21" i="7"/>
  <c r="G20" i="7"/>
  <c r="F20" i="7"/>
  <c r="G19" i="7"/>
  <c r="F19" i="7"/>
  <c r="E18" i="7"/>
  <c r="G18" i="7" s="1"/>
  <c r="D18" i="7"/>
  <c r="C18" i="7"/>
  <c r="G17" i="7"/>
  <c r="F17" i="7"/>
  <c r="G16" i="7"/>
  <c r="F16" i="7"/>
  <c r="G15" i="7"/>
  <c r="F15" i="7"/>
  <c r="G14" i="7"/>
  <c r="F14" i="7"/>
  <c r="G13" i="7"/>
  <c r="F13" i="7"/>
  <c r="F12" i="7"/>
  <c r="E12" i="7"/>
  <c r="D12" i="7"/>
  <c r="C12" i="7"/>
  <c r="G12" i="7" s="1"/>
  <c r="E11" i="7"/>
  <c r="F11" i="7" s="1"/>
  <c r="D11" i="7"/>
  <c r="G10" i="7"/>
  <c r="F10" i="7"/>
  <c r="G9" i="7"/>
  <c r="F9" i="7"/>
  <c r="E8" i="7"/>
  <c r="G8" i="7" s="1"/>
  <c r="D8" i="7"/>
  <c r="D7" i="7" s="1"/>
  <c r="D6" i="7" s="1"/>
  <c r="C8" i="7"/>
  <c r="E7" i="7" l="1"/>
  <c r="E6" i="7" s="1"/>
  <c r="G6" i="7" s="1"/>
  <c r="C11" i="7"/>
  <c r="C7" i="7" s="1"/>
  <c r="C6" i="7" s="1"/>
  <c r="F18" i="7"/>
  <c r="G21" i="7"/>
  <c r="F25" i="7"/>
  <c r="F29" i="7"/>
  <c r="G11" i="7"/>
  <c r="F8" i="7"/>
  <c r="G7" i="7" l="1"/>
  <c r="F6" i="7"/>
  <c r="F7" i="7"/>
  <c r="G47" i="7" l="1"/>
  <c r="E38" i="7" l="1"/>
  <c r="E37" i="7" s="1"/>
  <c r="D38" i="7"/>
  <c r="G45" i="7" l="1"/>
  <c r="D37" i="7"/>
  <c r="F37" i="7" s="1"/>
  <c r="F38" i="7" l="1"/>
  <c r="G46" i="7"/>
  <c r="G44" i="7"/>
  <c r="G42" i="7"/>
  <c r="G41" i="7"/>
  <c r="F41" i="7"/>
  <c r="G40" i="7"/>
  <c r="F40" i="7"/>
  <c r="G39" i="7"/>
  <c r="F39" i="7"/>
</calcChain>
</file>

<file path=xl/sharedStrings.xml><?xml version="1.0" encoding="utf-8"?>
<sst xmlns="http://schemas.openxmlformats.org/spreadsheetml/2006/main" count="93" uniqueCount="87">
  <si>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</si>
  <si>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</si>
  <si>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</si>
  <si>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</si>
  <si>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</si>
  <si>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</si>
  <si>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</si>
  <si>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</si>
  <si>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</si>
  <si>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</si>
  <si>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</si>
  <si>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</si>
  <si>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</si>
  <si>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</si>
  <si>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</si>
  <si>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</si>
  <si>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</si>
  <si>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</si>
  <si>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</si>
  <si>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</si>
  <si>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</si>
  <si>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</si>
  <si>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</si>
  <si>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</si>
  <si>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</si>
  <si>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</si>
  <si>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</si>
  <si>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</si>
  <si>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</si>
  <si>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</si>
  <si>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</si>
  <si>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</si>
  <si>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Акцизы на алкогольную продукцию</t>
  </si>
  <si>
    <t>Акцизы на нефтепродукты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</si>
  <si>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</si>
  <si>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</si>
  <si>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</si>
  <si>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</si>
  <si>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</si>
  <si>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 xml:space="preserve">Темп роста к соответствующему периоду прошлого года, % 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</si>
  <si>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</si>
  <si>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</si>
  <si>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</si>
  <si>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</si>
  <si>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</si>
  <si>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</si>
  <si>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</si>
  <si>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</si>
  <si>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</si>
  <si>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</si>
  <si>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</si>
  <si>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</si>
  <si>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</si>
  <si>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</si>
  <si>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</si>
  <si>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</si>
  <si>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</si>
  <si>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</si>
  <si>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</si>
  <si>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</si>
  <si>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</si>
  <si>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</si>
  <si>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</si>
  <si>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</si>
  <si>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</si>
  <si>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</si>
  <si>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</si>
  <si>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</si>
  <si>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</si>
  <si>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</si>
  <si>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</si>
  <si>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</si>
  <si>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</si>
  <si>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</si>
  <si>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</si>
  <si>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</si>
  <si>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Наименование доходов 
(объем которых составляет более 10 %)</t>
  </si>
  <si>
    <t>Доходы от уплаты акцизов на нефтепродукты  по национальному проекту "Безопасные качественные дороги"</t>
  </si>
  <si>
    <t>Х</t>
  </si>
  <si>
    <t>Сведения об исполнении доходов бюджета Забайкальского края по состоянию на 01.04.2025 года 
(в сравнении с запланированными значениями на 2025 год и исполнением на 01.04.2024 года)</t>
  </si>
  <si>
    <t>% исполнения уточненных  годовых бюджетных назначений 
на 01.04.2025 г.</t>
  </si>
  <si>
    <t>Уточненные годовые бюджетные назначения 
(плановые бюджетные назначения в части доходов (план по доходам)) в соответствии с ф. 0503317
на 01.04.2025 г., тыс. руб.</t>
  </si>
  <si>
    <t>ВСЕГО ДОХОДОВ</t>
  </si>
  <si>
    <t>12 826 719,4*</t>
  </si>
  <si>
    <t>* за счёт перечислений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 (-14 722,3 тыс. рублей).</t>
  </si>
  <si>
    <t>Фактическое поступление на 01.04.2024г. (в соответствии с ф. 0503317), тыс. руб.</t>
  </si>
  <si>
    <t>Фактическое поступление на 01.04.2025 г. (в соответствии с ф. 0503317),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</si>
</sst>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#,##0.0"/>
    <numFmt numFmtId="167" formatCode="0.0%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165" fontId="22" fillId="14" borderId="0" xfId="0" applyNumberFormat="1" applyFont="1" applyFill="1"/>
    <xf numFmtId="165" fontId="23" fillId="14" borderId="0" xfId="0" applyNumberFormat="1" applyFont="1" applyFill="1"/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7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167" fontId="18" fillId="14" borderId="0" xfId="0" applyNumberFormat="1" applyFont="1" applyFill="1" applyAlignment="1">
      <alignment horizontal="right"/>
    </xf>
    <xf numFmtId="0" fontId="26" fillId="14" borderId="0" xfId="0" applyFont="1" applyFill="1" applyBorder="1" applyAlignment="1">
      <alignment horizontal="justify" vertical="center"/>
    </xf>
    <xf numFmtId="166" fontId="24" fillId="14" borderId="10" xfId="0" applyNumberFormat="1" applyFont="1" applyFill="1" applyBorder="1" applyAlignment="1">
      <alignment horizontal="center" vertical="center" wrapText="1"/>
    </xf>
    <xf numFmtId="166" fontId="24" fillId="14" borderId="10" xfId="0" applyNumberFormat="1" applyFont="1" applyFill="1" applyBorder="1" applyAlignment="1">
      <alignment horizontal="center" vertical="top" wrapText="1"/>
    </xf>
    <xf numFmtId="166" fontId="20" fillId="14" borderId="10" xfId="0" applyNumberFormat="1" applyFont="1" applyFill="1" applyBorder="1" applyAlignment="1">
      <alignment horizontal="center" vertical="top" wrapText="1"/>
    </xf>
    <xf numFmtId="166" fontId="20" fillId="14" borderId="10" xfId="0" applyNumberFormat="1" applyFont="1" applyFill="1" applyBorder="1" applyAlignment="1">
      <alignment horizontal="center" vertical="top"/>
    </xf>
    <xf numFmtId="165" fontId="25" fillId="14" borderId="10" xfId="0" applyNumberFormat="1" applyFont="1" applyFill="1" applyBorder="1" applyAlignment="1">
      <alignment horizontal="left" vertical="top" wrapText="1"/>
    </xf>
    <xf numFmtId="166" fontId="20" fillId="14" borderId="10" xfId="24" applyNumberFormat="1" applyFont="1" applyFill="1" applyBorder="1" applyAlignment="1">
      <alignment horizontal="center" vertical="top"/>
    </xf>
    <xf numFmtId="0" fontId="27" fillId="14" borderId="10" xfId="0" applyFont="1" applyFill="1" applyBorder="1" applyAlignment="1">
      <alignment vertical="top" wrapText="1"/>
    </xf>
    <xf numFmtId="0" fontId="28" fillId="14" borderId="10" xfId="0" applyFont="1" applyFill="1" applyBorder="1" applyAlignment="1">
      <alignment vertical="top" wrapText="1"/>
    </xf>
    <xf numFmtId="165" fontId="24" fillId="14" borderId="10" xfId="0" applyNumberFormat="1" applyFont="1" applyFill="1" applyBorder="1" applyAlignment="1">
      <alignment horizontal="left" vertical="top" wrapText="1"/>
    </xf>
    <xf numFmtId="165" fontId="20" fillId="14" borderId="10" xfId="0" applyNumberFormat="1" applyFont="1" applyFill="1" applyBorder="1" applyAlignment="1">
      <alignment horizontal="left" vertical="top" wrapText="1"/>
    </xf>
    <xf numFmtId="165" fontId="20" fillId="14" borderId="11" xfId="0" applyNumberFormat="1" applyFont="1" applyFill="1" applyBorder="1" applyAlignment="1">
      <alignment horizontal="left" vertical="top" wrapText="1"/>
    </xf>
    <xf numFmtId="165" fontId="24" fillId="14" borderId="11" xfId="0" applyNumberFormat="1" applyFont="1" applyFill="1" applyBorder="1" applyAlignment="1">
      <alignment horizontal="left" vertical="top" wrapText="1"/>
    </xf>
    <xf numFmtId="0" fontId="20" fillId="14" borderId="10" xfId="0" applyFont="1" applyFill="1" applyBorder="1" applyAlignment="1">
      <alignment vertical="top" wrapText="1"/>
    </xf>
    <xf numFmtId="166" fontId="27" fillId="14" borderId="10" xfId="0" applyNumberFormat="1" applyFont="1" applyFill="1" applyBorder="1" applyAlignment="1">
      <alignment horizontal="center" vertical="center"/>
    </xf>
    <xf numFmtId="166" fontId="28" fillId="14" borderId="10" xfId="0" applyNumberFormat="1" applyFont="1" applyFill="1" applyBorder="1" applyAlignment="1">
      <alignment horizontal="center" vertical="center"/>
    </xf>
    <xf numFmtId="0" fontId="27" fillId="14" borderId="19" xfId="0" applyFont="1" applyFill="1" applyBorder="1" applyAlignment="1">
      <alignment horizontal="center" vertical="top"/>
    </xf>
    <xf numFmtId="166" fontId="24" fillId="14" borderId="20" xfId="0" applyNumberFormat="1" applyFont="1" applyFill="1" applyBorder="1" applyAlignment="1">
      <alignment horizontal="center" vertical="center" wrapText="1"/>
    </xf>
    <xf numFmtId="0" fontId="28" fillId="14" borderId="19" xfId="0" applyFont="1" applyFill="1" applyBorder="1" applyAlignment="1">
      <alignment horizontal="center" vertical="top"/>
    </xf>
    <xf numFmtId="0" fontId="24" fillId="14" borderId="23" xfId="0" applyNumberFormat="1" applyFont="1" applyFill="1" applyBorder="1" applyAlignment="1">
      <alignment horizontal="center"/>
    </xf>
    <xf numFmtId="0" fontId="24" fillId="14" borderId="12" xfId="0" applyNumberFormat="1" applyFont="1" applyFill="1" applyBorder="1" applyAlignment="1">
      <alignment horizontal="center" wrapText="1"/>
    </xf>
    <xf numFmtId="0" fontId="24" fillId="14" borderId="12" xfId="0" applyNumberFormat="1" applyFont="1" applyFill="1" applyBorder="1" applyAlignment="1">
      <alignment horizontal="center"/>
    </xf>
    <xf numFmtId="0" fontId="24" fillId="14" borderId="18" xfId="0" applyNumberFormat="1" applyFont="1" applyFill="1" applyBorder="1" applyAlignment="1">
      <alignment horizontal="center"/>
    </xf>
    <xf numFmtId="0" fontId="24" fillId="14" borderId="24" xfId="0" applyNumberFormat="1" applyFont="1" applyFill="1" applyBorder="1" applyAlignment="1">
      <alignment horizontal="center"/>
    </xf>
    <xf numFmtId="0" fontId="27" fillId="14" borderId="30" xfId="0" applyFont="1" applyFill="1" applyBorder="1" applyAlignment="1">
      <alignment horizontal="center" vertical="top"/>
    </xf>
    <xf numFmtId="0" fontId="27" fillId="14" borderId="16" xfId="0" applyFont="1" applyFill="1" applyBorder="1" applyAlignment="1">
      <alignment vertical="top" wrapText="1"/>
    </xf>
    <xf numFmtId="166" fontId="27" fillId="14" borderId="16" xfId="0" applyNumberFormat="1" applyFont="1" applyFill="1" applyBorder="1" applyAlignment="1">
      <alignment horizontal="center" vertical="top"/>
    </xf>
    <xf numFmtId="166" fontId="24" fillId="14" borderId="16" xfId="0" applyNumberFormat="1" applyFont="1" applyFill="1" applyBorder="1" applyAlignment="1">
      <alignment horizontal="center" vertical="center" wrapText="1"/>
    </xf>
    <xf numFmtId="166" fontId="24" fillId="14" borderId="31" xfId="0" applyNumberFormat="1" applyFont="1" applyFill="1" applyBorder="1" applyAlignment="1">
      <alignment horizontal="center" vertical="center" wrapText="1"/>
    </xf>
    <xf numFmtId="165" fontId="24" fillId="14" borderId="10" xfId="0" applyNumberFormat="1" applyFont="1" applyFill="1" applyBorder="1" applyAlignment="1">
      <alignment horizontal="center" vertical="top"/>
    </xf>
    <xf numFmtId="166" fontId="24" fillId="14" borderId="0" xfId="0" applyNumberFormat="1" applyFont="1" applyFill="1" applyAlignment="1">
      <alignment horizontal="center" vertical="top"/>
    </xf>
    <xf numFmtId="166" fontId="24" fillId="14" borderId="10" xfId="0" applyNumberFormat="1" applyFont="1" applyFill="1" applyBorder="1" applyAlignment="1">
      <alignment horizontal="center" vertical="top"/>
    </xf>
    <xf numFmtId="165" fontId="20" fillId="14" borderId="10" xfId="0" applyNumberFormat="1" applyFont="1" applyFill="1" applyBorder="1" applyAlignment="1">
      <alignment horizontal="center" vertical="top"/>
    </xf>
    <xf numFmtId="49" fontId="28" fillId="0" borderId="32" xfId="0" applyNumberFormat="1" applyFont="1" applyBorder="1" applyAlignment="1">
      <alignment horizontal="center" vertical="top" wrapText="1"/>
    </xf>
    <xf numFmtId="0" fontId="20" fillId="14" borderId="10" xfId="0" applyFont="1" applyFill="1" applyBorder="1" applyAlignment="1">
      <alignment horizontal="center" vertical="top"/>
    </xf>
    <xf numFmtId="0" fontId="20" fillId="14" borderId="10" xfId="0" applyFont="1" applyFill="1" applyBorder="1" applyAlignment="1">
      <alignment vertical="top"/>
    </xf>
    <xf numFmtId="166" fontId="28" fillId="14" borderId="10" xfId="0" applyNumberFormat="1" applyFont="1" applyFill="1" applyBorder="1" applyAlignment="1">
      <alignment horizontal="center" vertical="top"/>
    </xf>
    <xf numFmtId="0" fontId="26" fillId="14" borderId="10" xfId="0" applyFont="1" applyFill="1" applyBorder="1" applyAlignment="1">
      <alignment horizontal="justify" vertical="center"/>
    </xf>
    <xf numFmtId="0" fontId="20" fillId="14" borderId="10" xfId="0" applyFont="1" applyFill="1" applyBorder="1" applyAlignment="1">
      <alignment vertical="center"/>
    </xf>
    <xf numFmtId="166" fontId="24" fillId="14" borderId="10" xfId="0" applyNumberFormat="1" applyFont="1" applyFill="1" applyBorder="1" applyAlignment="1">
      <alignment horizontal="center" vertical="center"/>
    </xf>
    <xf numFmtId="166" fontId="24" fillId="0" borderId="10" xfId="0" applyNumberFormat="1" applyFont="1" applyFill="1" applyBorder="1" applyAlignment="1">
      <alignment horizontal="center" vertical="center"/>
    </xf>
    <xf numFmtId="0" fontId="29" fillId="14" borderId="10" xfId="0" applyFont="1" applyFill="1" applyBorder="1" applyAlignment="1">
      <alignment horizontal="center"/>
    </xf>
    <xf numFmtId="0" fontId="20" fillId="14" borderId="33" xfId="0" applyFont="1" applyFill="1" applyBorder="1" applyAlignment="1">
      <alignment horizontal="left" vertical="top" wrapText="1"/>
    </xf>
    <xf numFmtId="0" fontId="21" fillId="14" borderId="0" xfId="0" applyFont="1" applyFill="1" applyAlignment="1">
      <alignment horizontal="center" wrapText="1"/>
    </xf>
    <xf numFmtId="0" fontId="24" fillId="14" borderId="13" xfId="0" applyFont="1" applyFill="1" applyBorder="1" applyAlignment="1">
      <alignment horizontal="center" vertical="center" wrapText="1"/>
    </xf>
    <xf numFmtId="0" fontId="24" fillId="14" borderId="25" xfId="0" applyFont="1" applyFill="1" applyBorder="1" applyAlignment="1">
      <alignment horizontal="center" vertical="center" wrapText="1"/>
    </xf>
    <xf numFmtId="0" fontId="24" fillId="14" borderId="15" xfId="0" applyFont="1" applyFill="1" applyBorder="1" applyAlignment="1">
      <alignment horizontal="center" vertical="center" wrapText="1"/>
    </xf>
    <xf numFmtId="0" fontId="24" fillId="14" borderId="27" xfId="0" applyFont="1" applyFill="1" applyBorder="1" applyAlignment="1">
      <alignment horizontal="center" vertical="center" wrapText="1"/>
    </xf>
    <xf numFmtId="0" fontId="24" fillId="14" borderId="14" xfId="0" applyFont="1" applyFill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vertical="center" wrapText="1"/>
    </xf>
    <xf numFmtId="0" fontId="24" fillId="14" borderId="17" xfId="0" applyFont="1" applyFill="1" applyBorder="1" applyAlignment="1">
      <alignment horizontal="center" vertical="center" wrapText="1"/>
    </xf>
    <xf numFmtId="0" fontId="24" fillId="14" borderId="28" xfId="0" applyFont="1" applyFill="1" applyBorder="1" applyAlignment="1">
      <alignment horizontal="center" vertical="center" wrapText="1"/>
    </xf>
    <xf numFmtId="165" fontId="24" fillId="14" borderId="16" xfId="0" applyNumberFormat="1" applyFont="1" applyFill="1" applyBorder="1" applyAlignment="1">
      <alignment horizontal="center" vertical="center" wrapText="1"/>
    </xf>
    <xf numFmtId="165" fontId="24" fillId="14" borderId="21" xfId="0" applyNumberFormat="1" applyFont="1" applyFill="1" applyBorder="1" applyAlignment="1">
      <alignment horizontal="center" vertical="center" wrapText="1"/>
    </xf>
    <xf numFmtId="0" fontId="24" fillId="14" borderId="16" xfId="0" applyFont="1" applyFill="1" applyBorder="1" applyAlignment="1">
      <alignment horizontal="center" vertical="center" wrapText="1"/>
    </xf>
    <xf numFmtId="0" fontId="20" fillId="14" borderId="21" xfId="0" applyFont="1" applyFill="1" applyBorder="1" applyAlignment="1">
      <alignment horizontal="center" vertical="center" wrapText="1"/>
    </xf>
    <xf numFmtId="167" fontId="24" fillId="14" borderId="22" xfId="0" applyNumberFormat="1" applyFont="1" applyFill="1" applyBorder="1" applyAlignment="1">
      <alignment horizontal="center" vertical="center" wrapText="1"/>
    </xf>
    <xf numFmtId="167" fontId="24" fillId="14" borderId="29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6"/>
  <sheetViews>
    <sheetView tabSelected="1" view="pageBreakPreview" zoomScaleNormal="100" zoomScaleSheetLayoutView="100" workbookViewId="0">
      <pane ySplit="4" topLeftCell="A25" activePane="bottomLeft" state="frozen"/>
      <selection pane="bottomLeft" activeCell="G37" sqref="G37"/>
    </sheetView>
  </sheetViews>
  <sheetFormatPr defaultRowHeight="15.75" x14ac:dyDescent="0.25"/>
  <cols>
    <col min="1" max="1" width="21" style="4" customWidth="1"/>
    <col min="2" max="2" width="38.28515625" style="5" customWidth="1"/>
    <col min="3" max="3" width="13.7109375" style="5" customWidth="1"/>
    <col min="4" max="4" width="21.5703125" style="4" customWidth="1"/>
    <col min="5" max="5" width="13.85546875" style="6" customWidth="1"/>
    <col min="6" max="6" width="16.28515625" style="6" customWidth="1"/>
    <col min="7" max="7" width="16.42578125" style="7" customWidth="1"/>
    <col min="8" max="16384" width="9.140625" style="4"/>
  </cols>
  <sheetData>
    <row r="1" spans="1:7" s="3" customFormat="1" ht="46.5" customHeight="1" x14ac:dyDescent="0.3">
      <c r="A1" s="57" t="s">
        <v>79</v>
      </c>
      <c r="B1" s="57"/>
      <c r="C1" s="57"/>
      <c r="D1" s="57"/>
      <c r="E1" s="57"/>
      <c r="F1" s="57"/>
      <c r="G1" s="57"/>
    </row>
    <row r="2" spans="1:7" ht="33.75" customHeight="1" thickBot="1" x14ac:dyDescent="0.3">
      <c r="G2" s="13" t="s">
        <v>15</v>
      </c>
    </row>
    <row r="3" spans="1:7" s="9" customFormat="1" ht="42" customHeight="1" x14ac:dyDescent="0.2">
      <c r="A3" s="58" t="s">
        <v>31</v>
      </c>
      <c r="B3" s="62" t="s">
        <v>76</v>
      </c>
      <c r="C3" s="60" t="s">
        <v>85</v>
      </c>
      <c r="D3" s="66" t="s">
        <v>81</v>
      </c>
      <c r="E3" s="68" t="s">
        <v>86</v>
      </c>
      <c r="F3" s="64" t="s">
        <v>80</v>
      </c>
      <c r="G3" s="70" t="s">
        <v>39</v>
      </c>
    </row>
    <row r="4" spans="1:7" s="9" customFormat="1" ht="75" customHeight="1" thickBot="1" x14ac:dyDescent="0.25">
      <c r="A4" s="59"/>
      <c r="B4" s="63"/>
      <c r="C4" s="61"/>
      <c r="D4" s="67"/>
      <c r="E4" s="69"/>
      <c r="F4" s="65"/>
      <c r="G4" s="71"/>
    </row>
    <row r="5" spans="1:7" s="11" customFormat="1" ht="11.25" customHeight="1" x14ac:dyDescent="0.2">
      <c r="A5" s="33">
        <v>1</v>
      </c>
      <c r="B5" s="34">
        <v>2</v>
      </c>
      <c r="C5" s="35">
        <v>3</v>
      </c>
      <c r="D5" s="34">
        <v>4</v>
      </c>
      <c r="E5" s="35">
        <v>5</v>
      </c>
      <c r="F5" s="36">
        <v>6</v>
      </c>
      <c r="G5" s="37">
        <v>7</v>
      </c>
    </row>
    <row r="6" spans="1:7" s="2" customFormat="1" ht="27.75" customHeight="1" x14ac:dyDescent="0.2">
      <c r="A6" s="43" t="s">
        <v>19</v>
      </c>
      <c r="B6" s="23" t="s">
        <v>14</v>
      </c>
      <c r="C6" s="16">
        <f>C7+C29</f>
        <v>14625103.6</v>
      </c>
      <c r="D6" s="16">
        <f t="shared" ref="D6:E6" si="0">D7+D29</f>
        <v>85281263.199999988</v>
      </c>
      <c r="E6" s="16">
        <f t="shared" si="0"/>
        <v>22792695.400000002</v>
      </c>
      <c r="F6" s="16">
        <f>E6/D6*100</f>
        <v>26.726498347646434</v>
      </c>
      <c r="G6" s="16">
        <f>E6/C6*100</f>
        <v>155.84638593602853</v>
      </c>
    </row>
    <row r="7" spans="1:7" s="2" customFormat="1" ht="16.5" customHeight="1" x14ac:dyDescent="0.2">
      <c r="A7" s="43"/>
      <c r="B7" s="23" t="s">
        <v>16</v>
      </c>
      <c r="C7" s="16">
        <f>C8+C11+C18+C21+C25+C28</f>
        <v>14036955.1</v>
      </c>
      <c r="D7" s="16">
        <f t="shared" ref="D7:E7" si="1">D8+D11+D18+D21+D25+D28</f>
        <v>82559649.399999991</v>
      </c>
      <c r="E7" s="16">
        <f t="shared" si="1"/>
        <v>21560455.400000002</v>
      </c>
      <c r="F7" s="16">
        <f t="shared" ref="F7:F35" si="2">E7/D7*100</f>
        <v>26.115003584305441</v>
      </c>
      <c r="G7" s="16">
        <f t="shared" ref="G7:G36" si="3">E7/C7*100</f>
        <v>153.59780840219403</v>
      </c>
    </row>
    <row r="8" spans="1:7" s="2" customFormat="1" ht="13.5" customHeight="1" x14ac:dyDescent="0.2">
      <c r="A8" s="43" t="s">
        <v>20</v>
      </c>
      <c r="B8" s="23" t="s">
        <v>0</v>
      </c>
      <c r="C8" s="44">
        <f>C9+C10</f>
        <v>8979586.0999999996</v>
      </c>
      <c r="D8" s="45">
        <f t="shared" ref="D8:E8" si="4">D9+D10</f>
        <v>55679860.299999997</v>
      </c>
      <c r="E8" s="44">
        <f t="shared" si="4"/>
        <v>15305216</v>
      </c>
      <c r="F8" s="16">
        <f t="shared" si="2"/>
        <v>27.48788505850472</v>
      </c>
      <c r="G8" s="16">
        <f t="shared" si="3"/>
        <v>170.44455979992219</v>
      </c>
    </row>
    <row r="9" spans="1:7" s="1" customFormat="1" ht="14.25" customHeight="1" x14ac:dyDescent="0.2">
      <c r="A9" s="46" t="s">
        <v>21</v>
      </c>
      <c r="B9" s="24" t="s">
        <v>1</v>
      </c>
      <c r="C9" s="17">
        <v>3957230.8</v>
      </c>
      <c r="D9" s="17">
        <v>23437385.699999999</v>
      </c>
      <c r="E9" s="17">
        <v>9691619.3000000007</v>
      </c>
      <c r="F9" s="17">
        <f t="shared" si="2"/>
        <v>41.351110674429876</v>
      </c>
      <c r="G9" s="17">
        <f t="shared" si="3"/>
        <v>244.90912433007449</v>
      </c>
    </row>
    <row r="10" spans="1:7" s="1" customFormat="1" ht="14.25" customHeight="1" x14ac:dyDescent="0.2">
      <c r="A10" s="46" t="s">
        <v>22</v>
      </c>
      <c r="B10" s="24" t="s">
        <v>2</v>
      </c>
      <c r="C10" s="17">
        <v>5022355.3</v>
      </c>
      <c r="D10" s="17">
        <v>32242474.600000001</v>
      </c>
      <c r="E10" s="18">
        <v>5613596.7000000002</v>
      </c>
      <c r="F10" s="17">
        <f t="shared" si="2"/>
        <v>17.410564076244942</v>
      </c>
      <c r="G10" s="17">
        <f t="shared" si="3"/>
        <v>111.77219381512099</v>
      </c>
    </row>
    <row r="11" spans="1:7" s="2" customFormat="1" ht="25.5" x14ac:dyDescent="0.2">
      <c r="A11" s="43" t="s">
        <v>23</v>
      </c>
      <c r="B11" s="23" t="s">
        <v>3</v>
      </c>
      <c r="C11" s="16">
        <f>C12</f>
        <v>2135697.4</v>
      </c>
      <c r="D11" s="16">
        <f t="shared" ref="D11:E11" si="5">D12</f>
        <v>10537315.699999999</v>
      </c>
      <c r="E11" s="16">
        <f t="shared" si="5"/>
        <v>2672414.2999999998</v>
      </c>
      <c r="F11" s="16">
        <f t="shared" si="2"/>
        <v>25.361433367702936</v>
      </c>
      <c r="G11" s="16">
        <f t="shared" si="3"/>
        <v>125.13075588330069</v>
      </c>
    </row>
    <row r="12" spans="1:7" s="1" customFormat="1" ht="37.5" customHeight="1" x14ac:dyDescent="0.2">
      <c r="A12" s="46" t="s">
        <v>24</v>
      </c>
      <c r="B12" s="24" t="s">
        <v>4</v>
      </c>
      <c r="C12" s="17">
        <f>C13+C14+C15+C16+C17</f>
        <v>2135697.4</v>
      </c>
      <c r="D12" s="17">
        <f t="shared" ref="D12:E12" si="6">D13+D14+D15+D16+D17</f>
        <v>10537315.699999999</v>
      </c>
      <c r="E12" s="17">
        <f t="shared" si="6"/>
        <v>2672414.2999999998</v>
      </c>
      <c r="F12" s="17">
        <f t="shared" si="2"/>
        <v>25.361433367702936</v>
      </c>
      <c r="G12" s="17">
        <f t="shared" si="3"/>
        <v>125.13075588330069</v>
      </c>
    </row>
    <row r="13" spans="1:7" s="1" customFormat="1" ht="13.5" customHeight="1" x14ac:dyDescent="0.2">
      <c r="A13" s="46"/>
      <c r="B13" s="19" t="s">
        <v>34</v>
      </c>
      <c r="C13" s="18">
        <v>8717.5</v>
      </c>
      <c r="D13" s="17">
        <v>18700.5</v>
      </c>
      <c r="E13" s="18">
        <v>27361.200000000001</v>
      </c>
      <c r="F13" s="17">
        <f t="shared" si="2"/>
        <v>146.31266543675304</v>
      </c>
      <c r="G13" s="17">
        <f t="shared" si="3"/>
        <v>313.86521365070263</v>
      </c>
    </row>
    <row r="14" spans="1:7" s="1" customFormat="1" ht="15.75" customHeight="1" x14ac:dyDescent="0.2">
      <c r="A14" s="46"/>
      <c r="B14" s="19" t="s">
        <v>32</v>
      </c>
      <c r="C14" s="18">
        <v>356840.5</v>
      </c>
      <c r="D14" s="17">
        <v>1563102.6</v>
      </c>
      <c r="E14" s="18">
        <v>367789.3</v>
      </c>
      <c r="F14" s="17">
        <f t="shared" si="2"/>
        <v>23.529440741765764</v>
      </c>
      <c r="G14" s="17">
        <f t="shared" si="3"/>
        <v>103.06826159026232</v>
      </c>
    </row>
    <row r="15" spans="1:7" s="1" customFormat="1" ht="26.25" customHeight="1" x14ac:dyDescent="0.2">
      <c r="A15" s="46"/>
      <c r="B15" s="19" t="s">
        <v>38</v>
      </c>
      <c r="C15" s="18">
        <v>930.3</v>
      </c>
      <c r="D15" s="17">
        <v>4194.3999999999996</v>
      </c>
      <c r="E15" s="18">
        <v>1291.7</v>
      </c>
      <c r="F15" s="17">
        <f t="shared" si="2"/>
        <v>30.795823002098039</v>
      </c>
      <c r="G15" s="17">
        <f t="shared" si="3"/>
        <v>138.84768354294314</v>
      </c>
    </row>
    <row r="16" spans="1:7" s="1" customFormat="1" ht="18" customHeight="1" x14ac:dyDescent="0.2">
      <c r="A16" s="46"/>
      <c r="B16" s="19" t="s">
        <v>33</v>
      </c>
      <c r="C16" s="18">
        <v>914096.9</v>
      </c>
      <c r="D16" s="17">
        <v>3897659.7</v>
      </c>
      <c r="E16" s="18">
        <v>991019.8</v>
      </c>
      <c r="F16" s="17">
        <f t="shared" si="2"/>
        <v>25.426021671414773</v>
      </c>
      <c r="G16" s="17">
        <f t="shared" si="3"/>
        <v>108.41518005366828</v>
      </c>
    </row>
    <row r="17" spans="1:7" s="1" customFormat="1" ht="39" customHeight="1" x14ac:dyDescent="0.2">
      <c r="A17" s="46"/>
      <c r="B17" s="19" t="s">
        <v>77</v>
      </c>
      <c r="C17" s="18">
        <v>855112.2</v>
      </c>
      <c r="D17" s="17">
        <v>5053658.5</v>
      </c>
      <c r="E17" s="18">
        <v>1284952.3</v>
      </c>
      <c r="F17" s="17">
        <f t="shared" si="2"/>
        <v>25.426179865537019</v>
      </c>
      <c r="G17" s="17">
        <f t="shared" si="3"/>
        <v>150.26709945197837</v>
      </c>
    </row>
    <row r="18" spans="1:7" s="2" customFormat="1" ht="14.25" customHeight="1" x14ac:dyDescent="0.2">
      <c r="A18" s="43" t="s">
        <v>25</v>
      </c>
      <c r="B18" s="23" t="s">
        <v>5</v>
      </c>
      <c r="C18" s="16">
        <f>C19+C20</f>
        <v>573747.5</v>
      </c>
      <c r="D18" s="16">
        <f t="shared" ref="D18:E18" si="7">D19+D20</f>
        <v>4721233</v>
      </c>
      <c r="E18" s="16">
        <f t="shared" si="7"/>
        <v>678695.8</v>
      </c>
      <c r="F18" s="16">
        <f t="shared" si="2"/>
        <v>14.375393038216924</v>
      </c>
      <c r="G18" s="16">
        <f t="shared" si="3"/>
        <v>118.2917224040192</v>
      </c>
    </row>
    <row r="19" spans="1:7" s="1" customFormat="1" ht="24" customHeight="1" x14ac:dyDescent="0.2">
      <c r="A19" s="46" t="s">
        <v>30</v>
      </c>
      <c r="B19" s="24" t="s">
        <v>13</v>
      </c>
      <c r="C19" s="18">
        <v>542057.4</v>
      </c>
      <c r="D19" s="17">
        <v>4466779</v>
      </c>
      <c r="E19" s="18">
        <v>627830.30000000005</v>
      </c>
      <c r="F19" s="17">
        <f t="shared" si="2"/>
        <v>14.055548752244068</v>
      </c>
      <c r="G19" s="17">
        <f t="shared" si="3"/>
        <v>115.8235825209655</v>
      </c>
    </row>
    <row r="20" spans="1:7" s="1" customFormat="1" ht="15" customHeight="1" x14ac:dyDescent="0.2">
      <c r="A20" s="46" t="s">
        <v>40</v>
      </c>
      <c r="B20" s="24" t="s">
        <v>41</v>
      </c>
      <c r="C20" s="17">
        <v>31690.1</v>
      </c>
      <c r="D20" s="17">
        <v>254454</v>
      </c>
      <c r="E20" s="17">
        <v>50865.5</v>
      </c>
      <c r="F20" s="17">
        <f t="shared" si="2"/>
        <v>19.990057141958861</v>
      </c>
      <c r="G20" s="17">
        <f t="shared" si="3"/>
        <v>160.50911798952987</v>
      </c>
    </row>
    <row r="21" spans="1:7" s="2" customFormat="1" ht="15" customHeight="1" x14ac:dyDescent="0.2">
      <c r="A21" s="43" t="s">
        <v>26</v>
      </c>
      <c r="B21" s="23" t="s">
        <v>6</v>
      </c>
      <c r="C21" s="16">
        <f>C22+C23+C24</f>
        <v>1815255.9</v>
      </c>
      <c r="D21" s="16">
        <f t="shared" ref="D21:E21" si="8">D22+D23+D24</f>
        <v>7429540.0999999996</v>
      </c>
      <c r="E21" s="16">
        <f t="shared" si="8"/>
        <v>2017427.2</v>
      </c>
      <c r="F21" s="16">
        <f t="shared" si="2"/>
        <v>27.154132999430207</v>
      </c>
      <c r="G21" s="16">
        <f t="shared" si="3"/>
        <v>111.13734432704503</v>
      </c>
    </row>
    <row r="22" spans="1:7" s="1" customFormat="1" ht="15" customHeight="1" x14ac:dyDescent="0.2">
      <c r="A22" s="46" t="s">
        <v>27</v>
      </c>
      <c r="B22" s="25" t="s">
        <v>11</v>
      </c>
      <c r="C22" s="18">
        <v>1641611.5</v>
      </c>
      <c r="D22" s="17">
        <v>6559990.4000000004</v>
      </c>
      <c r="E22" s="18">
        <v>1832734.4</v>
      </c>
      <c r="F22" s="17">
        <f t="shared" si="2"/>
        <v>27.938065275217472</v>
      </c>
      <c r="G22" s="17">
        <f t="shared" si="3"/>
        <v>111.64239529267431</v>
      </c>
    </row>
    <row r="23" spans="1:7" s="1" customFormat="1" ht="15" customHeight="1" x14ac:dyDescent="0.2">
      <c r="A23" s="46" t="s">
        <v>28</v>
      </c>
      <c r="B23" s="25" t="s">
        <v>8</v>
      </c>
      <c r="C23" s="18">
        <v>173266.4</v>
      </c>
      <c r="D23" s="17">
        <v>867958.6</v>
      </c>
      <c r="E23" s="18">
        <v>184510.8</v>
      </c>
      <c r="F23" s="17">
        <f t="shared" si="2"/>
        <v>21.258018527611799</v>
      </c>
      <c r="G23" s="17">
        <f t="shared" si="3"/>
        <v>106.48965985326642</v>
      </c>
    </row>
    <row r="24" spans="1:7" s="1" customFormat="1" ht="12.75" x14ac:dyDescent="0.2">
      <c r="A24" s="46" t="s">
        <v>29</v>
      </c>
      <c r="B24" s="25" t="s">
        <v>12</v>
      </c>
      <c r="C24" s="18">
        <v>378</v>
      </c>
      <c r="D24" s="17">
        <v>1591.1</v>
      </c>
      <c r="E24" s="18">
        <v>182</v>
      </c>
      <c r="F24" s="17">
        <f t="shared" si="2"/>
        <v>11.438627364716234</v>
      </c>
      <c r="G24" s="17">
        <f t="shared" si="3"/>
        <v>48.148148148148145</v>
      </c>
    </row>
    <row r="25" spans="1:7" s="1" customFormat="1" ht="25.5" x14ac:dyDescent="0.2">
      <c r="A25" s="43" t="s">
        <v>35</v>
      </c>
      <c r="B25" s="26" t="s">
        <v>7</v>
      </c>
      <c r="C25" s="16">
        <f>C26+C27</f>
        <v>511212.1</v>
      </c>
      <c r="D25" s="16">
        <f t="shared" ref="D25:E25" si="9">D26+D27</f>
        <v>4088598</v>
      </c>
      <c r="E25" s="16">
        <f t="shared" si="9"/>
        <v>860997.6</v>
      </c>
      <c r="F25" s="16">
        <f t="shared" si="2"/>
        <v>21.058504651227633</v>
      </c>
      <c r="G25" s="16">
        <f t="shared" si="3"/>
        <v>168.42277403058338</v>
      </c>
    </row>
    <row r="26" spans="1:7" s="1" customFormat="1" ht="12.75" x14ac:dyDescent="0.2">
      <c r="A26" s="46" t="s">
        <v>36</v>
      </c>
      <c r="B26" s="25" t="s">
        <v>9</v>
      </c>
      <c r="C26" s="18">
        <v>510321.6</v>
      </c>
      <c r="D26" s="17">
        <v>4075528</v>
      </c>
      <c r="E26" s="18">
        <v>860568.2</v>
      </c>
      <c r="F26" s="17">
        <f t="shared" si="2"/>
        <v>21.115502089545206</v>
      </c>
      <c r="G26" s="17">
        <f t="shared" si="3"/>
        <v>168.63252505870807</v>
      </c>
    </row>
    <row r="27" spans="1:7" s="1" customFormat="1" ht="41.25" customHeight="1" x14ac:dyDescent="0.2">
      <c r="A27" s="46" t="s">
        <v>37</v>
      </c>
      <c r="B27" s="25" t="s">
        <v>10</v>
      </c>
      <c r="C27" s="18">
        <v>890.5</v>
      </c>
      <c r="D27" s="17">
        <v>13070</v>
      </c>
      <c r="E27" s="18">
        <v>429.4</v>
      </c>
      <c r="F27" s="17">
        <f t="shared" si="2"/>
        <v>3.2853863810252486</v>
      </c>
      <c r="G27" s="17">
        <f t="shared" si="3"/>
        <v>48.220101066816397</v>
      </c>
    </row>
    <row r="28" spans="1:7" s="2" customFormat="1" ht="17.25" customHeight="1" x14ac:dyDescent="0.2">
      <c r="A28" s="43"/>
      <c r="B28" s="26" t="s">
        <v>18</v>
      </c>
      <c r="C28" s="16">
        <v>21456.1</v>
      </c>
      <c r="D28" s="16">
        <v>103102.3</v>
      </c>
      <c r="E28" s="16">
        <v>25704.5</v>
      </c>
      <c r="F28" s="16">
        <f t="shared" si="2"/>
        <v>24.931063613517836</v>
      </c>
      <c r="G28" s="16">
        <f t="shared" si="3"/>
        <v>119.80042971462662</v>
      </c>
    </row>
    <row r="29" spans="1:7" s="2" customFormat="1" ht="17.25" customHeight="1" x14ac:dyDescent="0.2">
      <c r="A29" s="43"/>
      <c r="B29" s="26" t="s">
        <v>17</v>
      </c>
      <c r="C29" s="16">
        <v>588148.5</v>
      </c>
      <c r="D29" s="16">
        <f t="shared" ref="D29:E29" si="10">D30+D31+D32+D33+D34+D35+D36</f>
        <v>2721613.8</v>
      </c>
      <c r="E29" s="16">
        <f t="shared" si="10"/>
        <v>1232240.0000000002</v>
      </c>
      <c r="F29" s="16">
        <f t="shared" si="2"/>
        <v>45.276078479613837</v>
      </c>
      <c r="G29" s="16">
        <f t="shared" si="3"/>
        <v>209.51171345332006</v>
      </c>
    </row>
    <row r="30" spans="1:7" s="12" customFormat="1" ht="38.25" x14ac:dyDescent="0.2">
      <c r="A30" s="47" t="s">
        <v>42</v>
      </c>
      <c r="B30" s="27" t="s">
        <v>43</v>
      </c>
      <c r="C30" s="20">
        <v>195490.6</v>
      </c>
      <c r="D30" s="20">
        <v>1367163.9</v>
      </c>
      <c r="E30" s="20">
        <v>754112.9</v>
      </c>
      <c r="F30" s="17">
        <f t="shared" si="2"/>
        <v>55.158924251876464</v>
      </c>
      <c r="G30" s="17">
        <f t="shared" si="3"/>
        <v>385.7540464861226</v>
      </c>
    </row>
    <row r="31" spans="1:7" s="12" customFormat="1" ht="26.25" customHeight="1" x14ac:dyDescent="0.2">
      <c r="A31" s="48" t="s">
        <v>44</v>
      </c>
      <c r="B31" s="27" t="s">
        <v>45</v>
      </c>
      <c r="C31" s="20">
        <v>63864</v>
      </c>
      <c r="D31" s="20">
        <v>227796.3</v>
      </c>
      <c r="E31" s="20">
        <v>137118.39999999999</v>
      </c>
      <c r="F31" s="17">
        <f t="shared" si="2"/>
        <v>60.193427197895666</v>
      </c>
      <c r="G31" s="17">
        <f t="shared" si="3"/>
        <v>214.70374545910059</v>
      </c>
    </row>
    <row r="32" spans="1:7" s="12" customFormat="1" ht="25.5" x14ac:dyDescent="0.2">
      <c r="A32" s="48" t="s">
        <v>46</v>
      </c>
      <c r="B32" s="27" t="s">
        <v>47</v>
      </c>
      <c r="C32" s="20">
        <v>110101.1</v>
      </c>
      <c r="D32" s="20">
        <v>265977.5</v>
      </c>
      <c r="E32" s="20">
        <v>87145.4</v>
      </c>
      <c r="F32" s="17">
        <f t="shared" si="2"/>
        <v>32.764199979321553</v>
      </c>
      <c r="G32" s="17">
        <f t="shared" si="3"/>
        <v>79.150344546966366</v>
      </c>
    </row>
    <row r="33" spans="1:7" s="12" customFormat="1" ht="25.5" x14ac:dyDescent="0.2">
      <c r="A33" s="48" t="s">
        <v>48</v>
      </c>
      <c r="B33" s="27" t="s">
        <v>49</v>
      </c>
      <c r="C33" s="20">
        <v>1567.8</v>
      </c>
      <c r="D33" s="20">
        <v>2256.3000000000002</v>
      </c>
      <c r="E33" s="20">
        <v>2892.1</v>
      </c>
      <c r="F33" s="17">
        <f t="shared" si="2"/>
        <v>128.17887692239503</v>
      </c>
      <c r="G33" s="17">
        <f t="shared" si="3"/>
        <v>184.46868222987626</v>
      </c>
    </row>
    <row r="34" spans="1:7" s="12" customFormat="1" x14ac:dyDescent="0.2">
      <c r="A34" s="48" t="s">
        <v>50</v>
      </c>
      <c r="B34" s="27" t="s">
        <v>51</v>
      </c>
      <c r="C34" s="20">
        <v>623.1</v>
      </c>
      <c r="D34" s="20">
        <v>7187.9</v>
      </c>
      <c r="E34" s="20">
        <v>773.4</v>
      </c>
      <c r="F34" s="17">
        <f t="shared" si="2"/>
        <v>10.759749022663087</v>
      </c>
      <c r="G34" s="17">
        <f t="shared" si="3"/>
        <v>124.1213288396726</v>
      </c>
    </row>
    <row r="35" spans="1:7" s="12" customFormat="1" x14ac:dyDescent="0.2">
      <c r="A35" s="48" t="s">
        <v>52</v>
      </c>
      <c r="B35" s="27" t="s">
        <v>53</v>
      </c>
      <c r="C35" s="20">
        <v>217355.5</v>
      </c>
      <c r="D35" s="20">
        <v>851231.9</v>
      </c>
      <c r="E35" s="20">
        <v>245682.5</v>
      </c>
      <c r="F35" s="17">
        <f t="shared" si="2"/>
        <v>28.861994011267665</v>
      </c>
      <c r="G35" s="17">
        <f t="shared" si="3"/>
        <v>113.03256646369657</v>
      </c>
    </row>
    <row r="36" spans="1:7" s="14" customFormat="1" ht="16.5" thickBot="1" x14ac:dyDescent="0.25">
      <c r="A36" s="48" t="s">
        <v>54</v>
      </c>
      <c r="B36" s="49" t="s">
        <v>55</v>
      </c>
      <c r="C36" s="20">
        <v>-853.5</v>
      </c>
      <c r="D36" s="50">
        <v>0</v>
      </c>
      <c r="E36" s="50">
        <v>4515.3</v>
      </c>
      <c r="F36" s="17" t="s">
        <v>78</v>
      </c>
      <c r="G36" s="17" t="s">
        <v>78</v>
      </c>
    </row>
    <row r="37" spans="1:7" s="12" customFormat="1" ht="25.5" x14ac:dyDescent="0.2">
      <c r="A37" s="38" t="s">
        <v>56</v>
      </c>
      <c r="B37" s="39" t="s">
        <v>57</v>
      </c>
      <c r="C37" s="40" t="s">
        <v>83</v>
      </c>
      <c r="D37" s="40">
        <f>D38+D43+D44+D45+D46</f>
        <v>54357034.900000006</v>
      </c>
      <c r="E37" s="40">
        <f>E38+E43+E44+E45+E46</f>
        <v>15349671.299999999</v>
      </c>
      <c r="F37" s="41">
        <f>E37/D37*100</f>
        <v>28.238610380861662</v>
      </c>
      <c r="G37" s="42">
        <v>119.7</v>
      </c>
    </row>
    <row r="38" spans="1:7" s="12" customFormat="1" ht="51" x14ac:dyDescent="0.2">
      <c r="A38" s="30" t="s">
        <v>58</v>
      </c>
      <c r="B38" s="21" t="s">
        <v>59</v>
      </c>
      <c r="C38" s="28">
        <v>12845915.9</v>
      </c>
      <c r="D38" s="28">
        <f>D39+D40+D41+D42</f>
        <v>54357034.900000006</v>
      </c>
      <c r="E38" s="28">
        <f>E39+E40+E41+E42</f>
        <v>15310717.499999998</v>
      </c>
      <c r="F38" s="15">
        <f>E38/D38*100</f>
        <v>28.166947531569637</v>
      </c>
      <c r="G38" s="31">
        <f>E38/C38*100</f>
        <v>119.18743372747753</v>
      </c>
    </row>
    <row r="39" spans="1:7" s="12" customFormat="1" ht="25.5" x14ac:dyDescent="0.2">
      <c r="A39" s="32" t="s">
        <v>60</v>
      </c>
      <c r="B39" s="22" t="s">
        <v>61</v>
      </c>
      <c r="C39" s="29">
        <v>4743837.3</v>
      </c>
      <c r="D39" s="29">
        <v>17699085.100000001</v>
      </c>
      <c r="E39" s="29">
        <v>4424772.3</v>
      </c>
      <c r="F39" s="15">
        <f t="shared" ref="F39:F41" si="11">E39/D39*100</f>
        <v>25.000005791259795</v>
      </c>
      <c r="G39" s="31">
        <f t="shared" ref="G39:G41" si="12">E39/C39*100</f>
        <v>93.274115872397218</v>
      </c>
    </row>
    <row r="40" spans="1:7" s="12" customFormat="1" ht="38.25" x14ac:dyDescent="0.2">
      <c r="A40" s="32" t="s">
        <v>62</v>
      </c>
      <c r="B40" s="22" t="s">
        <v>63</v>
      </c>
      <c r="C40" s="29">
        <v>7077270.5</v>
      </c>
      <c r="D40" s="29">
        <v>30060945.800000001</v>
      </c>
      <c r="E40" s="29">
        <v>9543793.5999999996</v>
      </c>
      <c r="F40" s="15">
        <f>E40/D40*100</f>
        <v>31.748148123802544</v>
      </c>
      <c r="G40" s="31">
        <f>E40/C40*100</f>
        <v>134.85133286907714</v>
      </c>
    </row>
    <row r="41" spans="1:7" s="12" customFormat="1" ht="25.5" x14ac:dyDescent="0.2">
      <c r="A41" s="32" t="s">
        <v>64</v>
      </c>
      <c r="B41" s="22" t="s">
        <v>65</v>
      </c>
      <c r="C41" s="29">
        <v>764348.5</v>
      </c>
      <c r="D41" s="29">
        <v>4579157.2</v>
      </c>
      <c r="E41" s="29">
        <v>847980.6</v>
      </c>
      <c r="F41" s="15">
        <f t="shared" si="11"/>
        <v>18.518267946774134</v>
      </c>
      <c r="G41" s="31">
        <f t="shared" si="12"/>
        <v>110.94161890812894</v>
      </c>
    </row>
    <row r="42" spans="1:7" s="12" customFormat="1" x14ac:dyDescent="0.2">
      <c r="A42" s="32" t="s">
        <v>66</v>
      </c>
      <c r="B42" s="22" t="s">
        <v>67</v>
      </c>
      <c r="C42" s="29">
        <v>260459.6</v>
      </c>
      <c r="D42" s="29">
        <v>2017846.8</v>
      </c>
      <c r="E42" s="29">
        <v>494171</v>
      </c>
      <c r="F42" s="15">
        <f>E42/D42*100</f>
        <v>24.4900157930721</v>
      </c>
      <c r="G42" s="31">
        <f>E42/C42*100</f>
        <v>189.73038428992442</v>
      </c>
    </row>
    <row r="43" spans="1:7" s="12" customFormat="1" ht="38.25" x14ac:dyDescent="0.2">
      <c r="A43" s="30" t="s">
        <v>68</v>
      </c>
      <c r="B43" s="21" t="s">
        <v>69</v>
      </c>
      <c r="C43" s="28">
        <v>0</v>
      </c>
      <c r="D43" s="28">
        <v>0</v>
      </c>
      <c r="E43" s="28">
        <v>85.1</v>
      </c>
      <c r="F43" s="15" t="s">
        <v>78</v>
      </c>
      <c r="G43" s="31" t="s">
        <v>78</v>
      </c>
    </row>
    <row r="44" spans="1:7" s="8" customFormat="1" ht="25.5" x14ac:dyDescent="0.2">
      <c r="A44" s="30" t="s">
        <v>70</v>
      </c>
      <c r="B44" s="21" t="s">
        <v>71</v>
      </c>
      <c r="C44" s="28">
        <v>4735.6000000000004</v>
      </c>
      <c r="D44" s="28">
        <v>0</v>
      </c>
      <c r="E44" s="28">
        <v>0</v>
      </c>
      <c r="F44" s="15" t="s">
        <v>78</v>
      </c>
      <c r="G44" s="31">
        <f>E44/C44*100</f>
        <v>0</v>
      </c>
    </row>
    <row r="45" spans="1:7" s="8" customFormat="1" ht="89.25" x14ac:dyDescent="0.2">
      <c r="A45" s="30" t="s">
        <v>72</v>
      </c>
      <c r="B45" s="21" t="s">
        <v>73</v>
      </c>
      <c r="C45" s="28">
        <v>72615.899999999994</v>
      </c>
      <c r="D45" s="28">
        <v>0</v>
      </c>
      <c r="E45" s="28">
        <v>118056.9</v>
      </c>
      <c r="F45" s="15" t="s">
        <v>78</v>
      </c>
      <c r="G45" s="31">
        <f>E45/C45*100</f>
        <v>162.57720416602976</v>
      </c>
    </row>
    <row r="46" spans="1:7" s="8" customFormat="1" ht="40.5" customHeight="1" x14ac:dyDescent="0.2">
      <c r="A46" s="30" t="s">
        <v>74</v>
      </c>
      <c r="B46" s="21" t="s">
        <v>75</v>
      </c>
      <c r="C46" s="28">
        <v>-81825.7</v>
      </c>
      <c r="D46" s="28">
        <v>0</v>
      </c>
      <c r="E46" s="28">
        <v>-79188.2</v>
      </c>
      <c r="F46" s="15" t="s">
        <v>78</v>
      </c>
      <c r="G46" s="31">
        <f>E46/C46*100</f>
        <v>96.776685075715818</v>
      </c>
    </row>
    <row r="47" spans="1:7" s="8" customFormat="1" x14ac:dyDescent="0.2">
      <c r="A47" s="51" t="s">
        <v>82</v>
      </c>
      <c r="B47" s="52"/>
      <c r="C47" s="53">
        <v>27451823</v>
      </c>
      <c r="D47" s="53">
        <f t="shared" ref="D47:E47" si="13">D6+D37</f>
        <v>139638298.09999999</v>
      </c>
      <c r="E47" s="54">
        <f t="shared" si="13"/>
        <v>38142366.700000003</v>
      </c>
      <c r="F47" s="55">
        <v>27.3</v>
      </c>
      <c r="G47" s="31">
        <f>E47/C47*100</f>
        <v>138.94292812539263</v>
      </c>
    </row>
    <row r="48" spans="1:7" s="8" customFormat="1" ht="33.75" customHeight="1" x14ac:dyDescent="0.2">
      <c r="A48" s="56" t="s">
        <v>84</v>
      </c>
      <c r="B48" s="56"/>
      <c r="C48" s="56"/>
      <c r="D48" s="56"/>
      <c r="E48" s="56"/>
      <c r="F48" s="56"/>
      <c r="G48" s="56"/>
    </row>
    <row r="49" spans="2:7" s="8" customFormat="1" x14ac:dyDescent="0.25">
      <c r="B49" s="10"/>
      <c r="C49" s="10"/>
      <c r="D49" s="4"/>
      <c r="E49" s="6"/>
      <c r="F49" s="6"/>
      <c r="G49" s="7"/>
    </row>
    <row r="50" spans="2:7" s="8" customFormat="1" x14ac:dyDescent="0.25">
      <c r="B50" s="10"/>
      <c r="C50" s="10"/>
      <c r="D50" s="4"/>
      <c r="E50" s="6"/>
      <c r="F50" s="6"/>
      <c r="G50" s="7"/>
    </row>
    <row r="51" spans="2:7" s="8" customFormat="1" x14ac:dyDescent="0.25">
      <c r="B51" s="10"/>
      <c r="C51" s="10"/>
      <c r="D51" s="4"/>
      <c r="E51" s="6"/>
      <c r="F51" s="6"/>
      <c r="G51" s="7"/>
    </row>
    <row r="52" spans="2:7" s="8" customFormat="1" x14ac:dyDescent="0.25">
      <c r="B52" s="10"/>
      <c r="C52" s="10"/>
      <c r="D52" s="4"/>
      <c r="E52" s="6"/>
      <c r="F52" s="6"/>
      <c r="G52" s="7"/>
    </row>
    <row r="53" spans="2:7" s="8" customFormat="1" x14ac:dyDescent="0.25">
      <c r="B53" s="10"/>
      <c r="C53" s="10"/>
      <c r="D53" s="4"/>
      <c r="E53" s="6"/>
      <c r="F53" s="6"/>
      <c r="G53" s="7"/>
    </row>
    <row r="54" spans="2:7" s="8" customFormat="1" x14ac:dyDescent="0.25">
      <c r="B54" s="10"/>
      <c r="C54" s="10"/>
      <c r="D54" s="4"/>
      <c r="E54" s="6"/>
      <c r="F54" s="6"/>
      <c r="G54" s="7"/>
    </row>
    <row r="55" spans="2:7" s="8" customFormat="1" x14ac:dyDescent="0.25">
      <c r="B55" s="10"/>
      <c r="C55" s="10"/>
      <c r="D55" s="4"/>
      <c r="E55" s="6"/>
      <c r="F55" s="6"/>
      <c r="G55" s="7"/>
    </row>
    <row r="56" spans="2:7" s="8" customFormat="1" x14ac:dyDescent="0.25">
      <c r="B56" s="10"/>
      <c r="C56" s="10"/>
      <c r="D56" s="4"/>
      <c r="E56" s="6"/>
      <c r="F56" s="6"/>
      <c r="G56" s="7"/>
    </row>
    <row r="57" spans="2:7" s="8" customFormat="1" x14ac:dyDescent="0.25">
      <c r="B57" s="10"/>
      <c r="C57" s="10"/>
      <c r="D57" s="4"/>
      <c r="E57" s="6"/>
      <c r="F57" s="6"/>
      <c r="G57" s="7"/>
    </row>
    <row r="58" spans="2:7" s="8" customFormat="1" x14ac:dyDescent="0.25">
      <c r="B58" s="10"/>
      <c r="C58" s="10"/>
      <c r="D58" s="4"/>
      <c r="E58" s="6"/>
      <c r="F58" s="6"/>
      <c r="G58" s="7"/>
    </row>
    <row r="59" spans="2:7" s="8" customFormat="1" x14ac:dyDescent="0.25">
      <c r="B59" s="10"/>
      <c r="C59" s="10"/>
      <c r="D59" s="4"/>
      <c r="E59" s="6"/>
      <c r="F59" s="6"/>
      <c r="G59" s="7"/>
    </row>
    <row r="60" spans="2:7" s="8" customFormat="1" x14ac:dyDescent="0.25">
      <c r="B60" s="10"/>
      <c r="C60" s="10"/>
      <c r="D60" s="4"/>
      <c r="E60" s="6"/>
      <c r="F60" s="6"/>
      <c r="G60" s="7"/>
    </row>
    <row r="61" spans="2:7" s="8" customFormat="1" x14ac:dyDescent="0.25">
      <c r="B61" s="10"/>
      <c r="C61" s="10"/>
      <c r="D61" s="4"/>
      <c r="E61" s="6"/>
      <c r="F61" s="6"/>
      <c r="G61" s="7"/>
    </row>
    <row r="62" spans="2:7" s="8" customFormat="1" x14ac:dyDescent="0.25">
      <c r="B62" s="10"/>
      <c r="C62" s="10"/>
      <c r="D62" s="4"/>
      <c r="E62" s="6"/>
      <c r="F62" s="6"/>
      <c r="G62" s="7"/>
    </row>
    <row r="63" spans="2:7" s="8" customFormat="1" x14ac:dyDescent="0.25">
      <c r="B63" s="10"/>
      <c r="C63" s="10"/>
      <c r="D63" s="4"/>
      <c r="E63" s="6"/>
      <c r="F63" s="6"/>
      <c r="G63" s="7"/>
    </row>
    <row r="64" spans="2:7" s="8" customFormat="1" x14ac:dyDescent="0.25">
      <c r="B64" s="10"/>
      <c r="C64" s="10"/>
      <c r="D64" s="4"/>
      <c r="E64" s="6"/>
      <c r="F64" s="6"/>
      <c r="G64" s="7"/>
    </row>
    <row r="65" spans="1:7" s="8" customFormat="1" x14ac:dyDescent="0.25">
      <c r="B65" s="10"/>
      <c r="C65" s="10"/>
      <c r="D65" s="4"/>
      <c r="E65" s="6"/>
      <c r="F65" s="6"/>
      <c r="G65" s="7"/>
    </row>
    <row r="66" spans="1:7" s="8" customFormat="1" x14ac:dyDescent="0.25">
      <c r="B66" s="5"/>
      <c r="C66" s="5"/>
      <c r="D66" s="4"/>
      <c r="E66" s="6"/>
      <c r="F66" s="6"/>
      <c r="G66" s="7"/>
    </row>
    <row r="67" spans="1:7" s="8" customFormat="1" x14ac:dyDescent="0.25">
      <c r="A67" s="4"/>
      <c r="B67" s="5"/>
      <c r="C67" s="5"/>
      <c r="D67" s="4"/>
      <c r="E67" s="6"/>
      <c r="F67" s="6"/>
      <c r="G67" s="7"/>
    </row>
    <row r="68" spans="1:7" s="8" customFormat="1" x14ac:dyDescent="0.25">
      <c r="A68" s="4"/>
      <c r="B68" s="5"/>
      <c r="C68" s="5"/>
      <c r="D68" s="4"/>
      <c r="E68" s="6"/>
      <c r="F68" s="6"/>
      <c r="G68" s="7"/>
    </row>
    <row r="69" spans="1:7" s="8" customFormat="1" x14ac:dyDescent="0.25">
      <c r="A69" s="4"/>
      <c r="B69" s="5"/>
      <c r="C69" s="5"/>
      <c r="D69" s="4"/>
      <c r="E69" s="6"/>
      <c r="F69" s="6"/>
      <c r="G69" s="7"/>
    </row>
    <row r="70" spans="1:7" s="8" customFormat="1" x14ac:dyDescent="0.25">
      <c r="A70" s="4"/>
      <c r="B70" s="5"/>
      <c r="C70" s="5"/>
      <c r="D70" s="4"/>
      <c r="E70" s="6"/>
      <c r="F70" s="6"/>
      <c r="G70" s="7"/>
    </row>
    <row r="71" spans="1:7" s="8" customFormat="1" x14ac:dyDescent="0.25">
      <c r="A71" s="4"/>
      <c r="B71" s="5"/>
      <c r="C71" s="5"/>
      <c r="D71" s="4"/>
      <c r="E71" s="6"/>
      <c r="F71" s="6"/>
      <c r="G71" s="7"/>
    </row>
    <row r="72" spans="1:7" s="8" customFormat="1" x14ac:dyDescent="0.25">
      <c r="A72" s="4"/>
      <c r="B72" s="5"/>
      <c r="C72" s="5"/>
      <c r="D72" s="4"/>
      <c r="E72" s="6"/>
      <c r="F72" s="6"/>
      <c r="G72" s="7"/>
    </row>
    <row r="73" spans="1:7" s="8" customFormat="1" x14ac:dyDescent="0.25">
      <c r="A73" s="4"/>
      <c r="B73" s="5"/>
      <c r="C73" s="5"/>
      <c r="D73" s="4"/>
      <c r="E73" s="6"/>
      <c r="F73" s="6"/>
      <c r="G73" s="7"/>
    </row>
    <row r="74" spans="1:7" s="8" customFormat="1" x14ac:dyDescent="0.25">
      <c r="A74" s="4"/>
      <c r="B74" s="5"/>
      <c r="C74" s="5"/>
      <c r="D74" s="4"/>
      <c r="E74" s="6"/>
      <c r="F74" s="6"/>
      <c r="G74" s="7"/>
    </row>
    <row r="75" spans="1:7" s="8" customFormat="1" x14ac:dyDescent="0.25">
      <c r="A75" s="4"/>
      <c r="B75" s="5"/>
      <c r="C75" s="5"/>
      <c r="D75" s="4"/>
      <c r="E75" s="6"/>
      <c r="F75" s="6"/>
      <c r="G75" s="7"/>
    </row>
    <row r="76" spans="1:7" s="8" customFormat="1" x14ac:dyDescent="0.25">
      <c r="A76" s="4"/>
      <c r="B76" s="5"/>
      <c r="C76" s="5"/>
      <c r="D76" s="4"/>
      <c r="E76" s="6"/>
      <c r="F76" s="6"/>
      <c r="G76" s="7"/>
    </row>
  </sheetData>
  <mergeCells count="9">
    <mergeCell ref="A48:G48"/>
    <mergeCell ref="A1:G1"/>
    <mergeCell ref="A3:A4"/>
    <mergeCell ref="C3:C4"/>
    <mergeCell ref="B3:B4"/>
    <mergeCell ref="F3:F4"/>
    <mergeCell ref="D3:D4"/>
    <mergeCell ref="E3:E4"/>
    <mergeCell ref="G3:G4"/>
  </mergeCells>
  <pageMargins left="0" right="0" top="0" bottom="0" header="0" footer="0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Веретельникова Анна Александровна</cp:lastModifiedBy>
  <cp:lastPrinted>2025-05-20T00:13:27Z</cp:lastPrinted>
  <dcterms:created xsi:type="dcterms:W3CDTF">2010-04-08T01:53:54Z</dcterms:created>
  <dcterms:modified xsi:type="dcterms:W3CDTF">2025-06-04T00:04:40Z</dcterms:modified>
</cp:coreProperties>
</file>