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9 месяцев 2024\на сайт\"/>
    </mc:Choice>
  </mc:AlternateContent>
  <xr:revisionPtr revIDLastSave="0" documentId="13_ncr:1_{FB72D6C3-B8EF-465E-9ABA-88BC14F8F3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РЗПР" sheetId="1" r:id="rId1"/>
  </sheets>
  <definedNames>
    <definedName name="_xlnm.Print_Titles" localSheetId="0">'Расходы РЗПР'!$3:$5</definedName>
    <definedName name="_xlnm.Print_Area" localSheetId="0">'Расходы РЗПР'!$A$1:$H$78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7" i="1" l="1"/>
  <c r="H60" i="1"/>
  <c r="H51" i="1"/>
  <c r="H43" i="1"/>
  <c r="H38" i="1"/>
  <c r="H37" i="1"/>
  <c r="H36" i="1"/>
  <c r="H33" i="1"/>
  <c r="H20" i="1"/>
  <c r="H16" i="1"/>
  <c r="G77" i="1"/>
  <c r="G64" i="1"/>
  <c r="G75" i="1" l="1"/>
  <c r="G71" i="1"/>
  <c r="G7" i="1"/>
  <c r="G8" i="1"/>
  <c r="G9" i="1"/>
  <c r="G10" i="1"/>
  <c r="G11" i="1"/>
  <c r="G12" i="1"/>
  <c r="G14" i="1"/>
  <c r="G16" i="1"/>
  <c r="G18" i="1"/>
  <c r="G19" i="1"/>
  <c r="G20" i="1"/>
  <c r="G22" i="1"/>
  <c r="G23" i="1"/>
  <c r="G24" i="1"/>
  <c r="G25" i="1"/>
  <c r="G26" i="1"/>
  <c r="G27" i="1"/>
  <c r="G28" i="1"/>
  <c r="G29" i="1"/>
  <c r="G31" i="1"/>
  <c r="G32" i="1"/>
  <c r="G33" i="1"/>
  <c r="G34" i="1"/>
  <c r="G36" i="1"/>
  <c r="G38" i="1"/>
  <c r="G40" i="1"/>
  <c r="G41" i="1"/>
  <c r="G42" i="1"/>
  <c r="G43" i="1"/>
  <c r="G44" i="1"/>
  <c r="G45" i="1"/>
  <c r="G46" i="1"/>
  <c r="G47" i="1"/>
  <c r="G49" i="1"/>
  <c r="G50" i="1"/>
  <c r="G51" i="1"/>
  <c r="G53" i="1"/>
  <c r="G54" i="1"/>
  <c r="G55" i="1"/>
  <c r="G56" i="1"/>
  <c r="G57" i="1"/>
  <c r="G58" i="1"/>
  <c r="G60" i="1"/>
  <c r="G61" i="1"/>
  <c r="G62" i="1"/>
  <c r="G63" i="1"/>
  <c r="G66" i="1"/>
  <c r="G67" i="1"/>
  <c r="G68" i="1"/>
  <c r="G70" i="1"/>
  <c r="G76" i="1"/>
  <c r="H7" i="1"/>
  <c r="H8" i="1"/>
  <c r="H9" i="1"/>
  <c r="H11" i="1"/>
  <c r="H12" i="1"/>
  <c r="H14" i="1"/>
  <c r="H18" i="1"/>
  <c r="H19" i="1"/>
  <c r="H22" i="1"/>
  <c r="H23" i="1"/>
  <c r="H24" i="1"/>
  <c r="H25" i="1"/>
  <c r="H26" i="1"/>
  <c r="H27" i="1"/>
  <c r="H28" i="1"/>
  <c r="H29" i="1"/>
  <c r="H31" i="1"/>
  <c r="H32" i="1"/>
  <c r="H34" i="1"/>
  <c r="H40" i="1"/>
  <c r="H41" i="1"/>
  <c r="H42" i="1"/>
  <c r="H44" i="1"/>
  <c r="H46" i="1"/>
  <c r="H47" i="1"/>
  <c r="H49" i="1"/>
  <c r="H50" i="1"/>
  <c r="H53" i="1"/>
  <c r="H54" i="1"/>
  <c r="H55" i="1"/>
  <c r="H56" i="1"/>
  <c r="H57" i="1"/>
  <c r="H58" i="1"/>
  <c r="H61" i="1"/>
  <c r="H62" i="1"/>
  <c r="H63" i="1"/>
  <c r="H64" i="1"/>
  <c r="H66" i="1"/>
  <c r="H68" i="1"/>
  <c r="H71" i="1"/>
  <c r="H75" i="1"/>
  <c r="H76" i="1"/>
  <c r="H77" i="1"/>
  <c r="E6" i="1"/>
  <c r="F6" i="1"/>
  <c r="E15" i="1"/>
  <c r="F15" i="1"/>
  <c r="E17" i="1"/>
  <c r="F17" i="1"/>
  <c r="E21" i="1"/>
  <c r="F21" i="1"/>
  <c r="E30" i="1"/>
  <c r="F30" i="1"/>
  <c r="G30" i="1" s="1"/>
  <c r="E35" i="1"/>
  <c r="F35" i="1"/>
  <c r="E39" i="1"/>
  <c r="F39" i="1"/>
  <c r="E48" i="1"/>
  <c r="F48" i="1"/>
  <c r="E52" i="1"/>
  <c r="F52" i="1"/>
  <c r="E59" i="1"/>
  <c r="F59" i="1"/>
  <c r="E65" i="1"/>
  <c r="F65" i="1"/>
  <c r="G65" i="1" s="1"/>
  <c r="E72" i="1"/>
  <c r="F72" i="1"/>
  <c r="F69" i="1"/>
  <c r="E69" i="1"/>
  <c r="E74" i="1"/>
  <c r="F74" i="1"/>
  <c r="D74" i="1"/>
  <c r="D72" i="1"/>
  <c r="D69" i="1"/>
  <c r="D65" i="1"/>
  <c r="D59" i="1"/>
  <c r="D52" i="1"/>
  <c r="D48" i="1"/>
  <c r="D39" i="1"/>
  <c r="D35" i="1"/>
  <c r="D30" i="1"/>
  <c r="D21" i="1"/>
  <c r="D17" i="1"/>
  <c r="D15" i="1"/>
  <c r="D6" i="1"/>
  <c r="H39" i="1" l="1"/>
  <c r="G52" i="1"/>
  <c r="H17" i="1"/>
  <c r="G17" i="1"/>
  <c r="G69" i="1"/>
  <c r="G74" i="1"/>
  <c r="H59" i="1"/>
  <c r="G48" i="1"/>
  <c r="G35" i="1"/>
  <c r="G21" i="1"/>
  <c r="G15" i="1"/>
  <c r="H15" i="1"/>
  <c r="H69" i="1"/>
  <c r="H74" i="1"/>
  <c r="H48" i="1"/>
  <c r="H35" i="1"/>
  <c r="H30" i="1"/>
  <c r="G59" i="1"/>
  <c r="G39" i="1"/>
  <c r="H65" i="1"/>
  <c r="H52" i="1"/>
  <c r="H21" i="1"/>
  <c r="G6" i="1"/>
  <c r="F78" i="1"/>
  <c r="E78" i="1"/>
  <c r="D78" i="1"/>
  <c r="H6" i="1"/>
  <c r="G78" i="1" l="1"/>
  <c r="H78" i="1"/>
</calcChain>
</file>

<file path=xl/sharedStrings.xml><?xml version="1.0" encoding="utf-8"?>
<sst xmlns="http://schemas.openxmlformats.org/spreadsheetml/2006/main" count="232" uniqueCount="100">
  <si>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</si>
  <si>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</si>
  <si>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</si>
  <si>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</si>
  <si>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</si>
  <si>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</si>
  <si>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</si>
  <si>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</si>
  <si>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</si>
  <si>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</si>
  <si>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</si>
  <si>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</si>
  <si>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</si>
  <si>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</si>
  <si>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</si>
  <si>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</si>
  <si>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</si>
  <si>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</si>
  <si>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/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</si>
  <si>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</si>
  <si>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</si>
  <si>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</si>
  <si>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</si>
  <si>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</si>
  <si>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</si>
  <si>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</si>
  <si>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</si>
  <si>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</si>
  <si>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</si>
  <si>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</si>
  <si>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</si>
  <si>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</si>
  <si>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</si>
  <si>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</si>
  <si>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</si>
  <si>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</si>
  <si>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</si>
  <si>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</si>
  <si>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</si>
  <si>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</si>
  <si>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</si>
  <si>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</si>
  <si>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</si>
  <si>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</si>
  <si>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</si>
  <si>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</si>
  <si>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</si>
  <si>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</si>
  <si>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</si>
  <si>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</si>
  <si>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</si>
  <si>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</si>
  <si>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</si>
  <si>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</si>
  <si>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</si>
  <si>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</si>
  <si>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</si>
  <si>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</si>
  <si>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</si>
  <si>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</si>
  <si>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</si>
  <si>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</si>
  <si>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</si>
  <si>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</si>
  <si>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</si>
  <si>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</si>
  <si>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</si>
  <si>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</si>
  <si>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</si>
  <si>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</si>
  <si>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</si>
  <si>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</si>
  <si>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</si>
  <si>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</si>
  <si>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</si>
  <si>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</si>
  <si>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</si>
  <si>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</si>
  <si>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</si>
  <si>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</si>
  <si>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</si>
  <si>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</si>
  <si>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</si>
  <si>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</si>
  <si>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Наименование показателя</t>
  </si>
  <si>
    <t xml:space="preserve">Коды </t>
  </si>
  <si>
    <t>Фактически исполнено по состоянию на 01.10.2023 г.,                         тыс. руб.</t>
  </si>
  <si>
    <t>РЗ</t>
  </si>
  <si>
    <t>ПР</t>
  </si>
  <si>
    <t>Прикладные научные исследования в области охраны окружающей среды</t>
  </si>
  <si>
    <t>Х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</si>
  <si>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</si>
  <si>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Высшее образование</t>
  </si>
  <si>
    <t>Телевидение и радиовещание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</si>
  <si>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01.10.2024 года (в сравнении с запланированными значениями на 2024 год и исполнением на 01.10.2023 года)</t>
  </si>
  <si>
    <t>Фактически исполнено по состоянию на 01.10.2024 г.,                         тыс. руб.</t>
  </si>
  <si>
    <t>Темп роста к девяти месяцам 
2023 г., %
(гр.6/гр.4)</t>
  </si>
  <si>
    <t>Утвержденные бюджетные вссигнования (сводная бюджетная роспись) на 01.10.2024 г.,                     тыс. руб.</t>
  </si>
  <si>
    <t>% исполнения утвержденных бюджетных ассигнований по состоянию на 01.10.2024 г. (гр.6/гр.5)</t>
  </si>
  <si>
    <t>в 15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</si>
</sst>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.0\ _₽_-;\-* #,##0.0\ _₽_-;_-* &quot;-&quot;?\ _₽_-;_-@_-"/>
    <numFmt numFmtId="169" formatCode="0.0"/>
    <numFmt numFmtId="170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30">
    <xf numFmtId="0" fontId="0" fillId="0" borderId="0"/>
    <xf numFmtId="0" fontId="2" fillId="0" borderId="3">
      <alignment horizontal="center" vertical="center" wrapText="1"/>
    </xf>
    <xf numFmtId="0" fontId="3" fillId="0" borderId="0"/>
    <xf numFmtId="0" fontId="4" fillId="2" borderId="4">
      <alignment horizontal="left" vertical="top" wrapText="1"/>
    </xf>
    <xf numFmtId="0" fontId="5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0" fontId="3" fillId="0" borderId="3">
      <alignment horizontal="center" vertical="center" wrapText="1"/>
    </xf>
    <xf numFmtId="0" fontId="3" fillId="0" borderId="3">
      <alignment horizontal="center" vertical="center" shrinkToFit="1"/>
    </xf>
    <xf numFmtId="0" fontId="2" fillId="0" borderId="3">
      <alignment horizontal="left"/>
    </xf>
    <xf numFmtId="4" fontId="2" fillId="3" borderId="3">
      <alignment horizontal="right" vertical="top" shrinkToFit="1"/>
    </xf>
    <xf numFmtId="0" fontId="3" fillId="0" borderId="4"/>
    <xf numFmtId="0" fontId="3" fillId="0" borderId="0">
      <alignment horizontal="left" wrapText="1"/>
    </xf>
    <xf numFmtId="49" fontId="3" fillId="0" borderId="3">
      <alignment horizontal="left" vertical="top" wrapText="1"/>
    </xf>
    <xf numFmtId="4" fontId="3" fillId="4" borderId="3">
      <alignment horizontal="right" vertical="top" shrinkToFit="1"/>
    </xf>
    <xf numFmtId="0" fontId="6" fillId="5" borderId="5"/>
    <xf numFmtId="49" fontId="7" fillId="0" borderId="4">
      <alignment horizontal="left" vertical="top" shrinkToFit="1"/>
    </xf>
    <xf numFmtId="4" fontId="4" fillId="2" borderId="4">
      <alignment horizontal="right" vertical="top" wrapText="1"/>
    </xf>
    <xf numFmtId="4" fontId="4" fillId="6" borderId="4">
      <alignment horizontal="right" vertical="top" shrinkToFit="1"/>
    </xf>
    <xf numFmtId="4" fontId="4" fillId="7" borderId="4">
      <alignment horizontal="right" vertical="top" shrinkToFit="1"/>
    </xf>
    <xf numFmtId="4" fontId="7" fillId="0" borderId="4">
      <alignment horizontal="right" vertical="top" shrinkToFit="1"/>
    </xf>
    <xf numFmtId="4" fontId="7" fillId="0" borderId="0">
      <alignment horizontal="right" vertical="top" shrinkToFit="1"/>
    </xf>
    <xf numFmtId="4" fontId="4" fillId="5" borderId="6">
      <alignment horizontal="right" shrinkToFit="1"/>
    </xf>
    <xf numFmtId="4" fontId="4" fillId="2" borderId="4">
      <alignment horizontal="right" vertical="top" shrinkToFit="1"/>
    </xf>
    <xf numFmtId="4" fontId="7" fillId="0" borderId="0">
      <alignment horizontal="right" vertical="top"/>
    </xf>
    <xf numFmtId="165" fontId="8" fillId="0" borderId="0">
      <alignment vertical="top" wrapText="1"/>
    </xf>
    <xf numFmtId="0" fontId="9" fillId="0" borderId="0"/>
    <xf numFmtId="166" fontId="9" fillId="0" borderId="0" applyFont="0" applyFill="0" applyBorder="0" applyAlignment="0" applyProtection="0"/>
    <xf numFmtId="165" fontId="8" fillId="0" borderId="0">
      <alignment vertical="top" wrapText="1"/>
    </xf>
    <xf numFmtId="165" fontId="8" fillId="0" borderId="0">
      <alignment vertical="top" wrapText="1"/>
    </xf>
  </cellStyleXfs>
  <cellXfs count="28">
    <xf numFmtId="0" fontId="0" fillId="0" borderId="0" xfId="0"/>
    <xf numFmtId="0" fontId="8" fillId="8" borderId="1" xfId="25" applyNumberFormat="1" applyFont="1" applyFill="1" applyBorder="1" applyAlignment="1">
      <alignment horizontal="center" vertical="center" wrapText="1"/>
    </xf>
    <xf numFmtId="0" fontId="10" fillId="8" borderId="1" xfId="25" applyNumberFormat="1" applyFont="1" applyFill="1" applyBorder="1" applyAlignment="1">
      <alignment vertical="center" wrapText="1"/>
    </xf>
    <xf numFmtId="0" fontId="10" fillId="8" borderId="1" xfId="25" applyNumberFormat="1" applyFont="1" applyFill="1" applyBorder="1" applyAlignment="1">
      <alignment horizontal="center" vertical="center" wrapText="1"/>
    </xf>
    <xf numFmtId="0" fontId="8" fillId="8" borderId="1" xfId="25" applyNumberFormat="1" applyFont="1" applyFill="1" applyBorder="1" applyAlignment="1">
      <alignment vertical="center" wrapText="1"/>
    </xf>
    <xf numFmtId="0" fontId="8" fillId="0" borderId="1" xfId="25" applyNumberFormat="1" applyFont="1" applyFill="1" applyBorder="1" applyAlignment="1">
      <alignment vertical="center" wrapText="1"/>
    </xf>
    <xf numFmtId="0" fontId="10" fillId="9" borderId="1" xfId="25" applyNumberFormat="1" applyFont="1" applyFill="1" applyBorder="1" applyAlignment="1">
      <alignment horizontal="left" vertical="top" wrapText="1"/>
    </xf>
    <xf numFmtId="0" fontId="8" fillId="0" borderId="1" xfId="4" quotePrefix="1" applyNumberFormat="1" applyFont="1" applyFill="1" applyBorder="1" applyAlignment="1" applyProtection="1">
      <alignment horizontal="left" vertical="top" wrapText="1"/>
    </xf>
    <xf numFmtId="0" fontId="10" fillId="0" borderId="1" xfId="4" quotePrefix="1" applyNumberFormat="1" applyFont="1" applyFill="1" applyBorder="1" applyAlignment="1" applyProtection="1">
      <alignment horizontal="left" vertical="top" wrapText="1"/>
    </xf>
    <xf numFmtId="167" fontId="10" fillId="0" borderId="1" xfId="20" applyNumberFormat="1" applyFont="1" applyFill="1" applyBorder="1" applyAlignment="1" applyProtection="1">
      <alignment horizontal="right" vertical="center" wrapText="1" shrinkToFit="1"/>
    </xf>
    <xf numFmtId="167" fontId="8" fillId="0" borderId="1" xfId="20" applyNumberFormat="1" applyFont="1" applyFill="1" applyBorder="1" applyAlignment="1" applyProtection="1">
      <alignment horizontal="right" vertical="center" wrapText="1" shrinkToFit="1"/>
    </xf>
    <xf numFmtId="168" fontId="0" fillId="0" borderId="0" xfId="0" applyNumberFormat="1"/>
    <xf numFmtId="164" fontId="0" fillId="0" borderId="0" xfId="0" applyNumberFormat="1"/>
    <xf numFmtId="0" fontId="10" fillId="8" borderId="1" xfId="28" applyNumberFormat="1" applyFont="1" applyFill="1" applyBorder="1" applyAlignment="1">
      <alignment horizontal="center" vertical="center" wrapText="1"/>
    </xf>
    <xf numFmtId="169" fontId="8" fillId="0" borderId="1" xfId="20" applyNumberFormat="1" applyFont="1" applyFill="1" applyBorder="1" applyAlignment="1" applyProtection="1">
      <alignment horizontal="right" vertical="center" wrapText="1" shrinkToFit="1"/>
    </xf>
    <xf numFmtId="170" fontId="8" fillId="0" borderId="1" xfId="20" applyNumberFormat="1" applyFont="1" applyFill="1" applyBorder="1" applyAlignment="1" applyProtection="1">
      <alignment horizontal="right" vertical="center" wrapText="1" shrinkToFit="1"/>
    </xf>
    <xf numFmtId="170" fontId="10" fillId="0" borderId="1" xfId="20" applyNumberFormat="1" applyFont="1" applyFill="1" applyBorder="1" applyAlignment="1" applyProtection="1">
      <alignment horizontal="right" vertical="center" wrapText="1" shrinkToFit="1"/>
    </xf>
    <xf numFmtId="169" fontId="0" fillId="0" borderId="0" xfId="0" applyNumberFormat="1" applyBorder="1"/>
    <xf numFmtId="0" fontId="10" fillId="8" borderId="1" xfId="28" applyNumberFormat="1" applyFont="1" applyFill="1" applyBorder="1" applyAlignment="1">
      <alignment horizontal="center" vertical="center" wrapText="1"/>
    </xf>
    <xf numFmtId="0" fontId="10" fillId="8" borderId="1" xfId="1" applyNumberFormat="1" applyFont="1" applyFill="1" applyBorder="1" applyProtection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10" fillId="8" borderId="1" xfId="28" applyNumberFormat="1" applyFont="1" applyFill="1" applyBorder="1" applyAlignment="1">
      <alignment horizontal="center" vertical="center" wrapText="1"/>
    </xf>
    <xf numFmtId="0" fontId="10" fillId="8" borderId="1" xfId="1" applyNumberFormat="1" applyFont="1" applyFill="1" applyBorder="1" applyProtection="1">
      <alignment horizontal="center" vertical="center" wrapText="1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0" fontId="11" fillId="8" borderId="1" xfId="26" applyFont="1" applyFill="1" applyBorder="1" applyAlignment="1">
      <alignment horizontal="center" vertical="center" wrapText="1"/>
    </xf>
    <xf numFmtId="0" fontId="13" fillId="8" borderId="1" xfId="26" applyFont="1" applyFill="1" applyBorder="1" applyAlignment="1">
      <alignment horizontal="center" vertical="center" wrapText="1"/>
    </xf>
    <xf numFmtId="0" fontId="14" fillId="0" borderId="0" xfId="0" applyFont="1"/>
  </cellXfs>
  <cellStyles count="30">
    <cellStyle name="st32" xfId="1" xr:uid="{00000000-0005-0000-0000-000000000000}"/>
    <cellStyle name="xl23" xfId="2" xr:uid="{00000000-0005-0000-0000-000001000000}"/>
    <cellStyle name="xl24" xfId="3" xr:uid="{00000000-0005-0000-0000-000002000000}"/>
    <cellStyle name="xl25" xfId="4" xr:uid="{00000000-0005-0000-0000-000003000000}"/>
    <cellStyle name="xl26" xfId="5" xr:uid="{00000000-0005-0000-0000-000004000000}"/>
    <cellStyle name="xl27" xfId="6" xr:uid="{00000000-0005-0000-0000-000005000000}"/>
    <cellStyle name="xl29" xfId="7" xr:uid="{00000000-0005-0000-0000-000006000000}"/>
    <cellStyle name="xl31" xfId="8" xr:uid="{00000000-0005-0000-0000-000007000000}"/>
    <cellStyle name="xl33" xfId="9" xr:uid="{00000000-0005-0000-0000-000008000000}"/>
    <cellStyle name="xl34" xfId="10" xr:uid="{00000000-0005-0000-0000-000009000000}"/>
    <cellStyle name="xl36" xfId="11" xr:uid="{00000000-0005-0000-0000-00000A000000}"/>
    <cellStyle name="xl37" xfId="12" xr:uid="{00000000-0005-0000-0000-00000B000000}"/>
    <cellStyle name="xl38" xfId="13" xr:uid="{00000000-0005-0000-0000-00000C000000}"/>
    <cellStyle name="xl39" xfId="14" xr:uid="{00000000-0005-0000-0000-00000D000000}"/>
    <cellStyle name="xl43" xfId="15" xr:uid="{00000000-0005-0000-0000-00000E000000}"/>
    <cellStyle name="xl45" xfId="16" xr:uid="{00000000-0005-0000-0000-00000F000000}"/>
    <cellStyle name="xl49" xfId="17" xr:uid="{00000000-0005-0000-0000-000010000000}"/>
    <cellStyle name="xl50" xfId="18" xr:uid="{00000000-0005-0000-0000-000011000000}"/>
    <cellStyle name="xl51" xfId="19" xr:uid="{00000000-0005-0000-0000-000012000000}"/>
    <cellStyle name="xl52" xfId="20" xr:uid="{00000000-0005-0000-0000-000013000000}"/>
    <cellStyle name="xl53" xfId="21" xr:uid="{00000000-0005-0000-0000-000014000000}"/>
    <cellStyle name="xl54" xfId="22" xr:uid="{00000000-0005-0000-0000-000015000000}"/>
    <cellStyle name="xl59" xfId="23" xr:uid="{00000000-0005-0000-0000-000016000000}"/>
    <cellStyle name="xl60" xfId="24" xr:uid="{00000000-0005-0000-0000-000017000000}"/>
    <cellStyle name="Обычный" xfId="0" builtinId="0"/>
    <cellStyle name="Обычный 2 2" xfId="25" xr:uid="{00000000-0005-0000-0000-000019000000}"/>
    <cellStyle name="Обычный 2 3" xfId="28" xr:uid="{00000000-0005-0000-0000-00001A000000}"/>
    <cellStyle name="Обычный 2 4" xfId="29" xr:uid="{00000000-0005-0000-0000-00001B000000}"/>
    <cellStyle name="Обычный 3" xfId="26" xr:uid="{00000000-0005-0000-0000-00001C000000}"/>
    <cellStyle name="Финансовый 2" xfId="27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view="pageBreakPreview" zoomScaleNormal="100" zoomScaleSheetLayoutView="100" workbookViewId="0">
      <pane ySplit="4" topLeftCell="A5" activePane="bottomLeft" state="frozen"/>
      <selection pane="bottomLeft" activeCell="J9" sqref="J9"/>
    </sheetView>
  </sheetViews>
  <sheetFormatPr defaultRowHeight="15" x14ac:dyDescent="0.25"/>
  <cols>
    <col min="1" max="1" width="42.140625" customWidth="1"/>
    <col min="2" max="3" width="6.85546875" customWidth="1"/>
    <col min="4" max="4" width="14.5703125" customWidth="1"/>
    <col min="5" max="5" width="14.85546875" customWidth="1"/>
    <col min="6" max="6" width="14.140625" customWidth="1"/>
    <col min="7" max="7" width="15.5703125" customWidth="1"/>
    <col min="8" max="8" width="12.5703125" customWidth="1"/>
    <col min="9" max="10" width="12" bestFit="1" customWidth="1"/>
  </cols>
  <sheetData>
    <row r="1" spans="1:9" ht="57.75" customHeight="1" x14ac:dyDescent="0.25">
      <c r="A1" s="20" t="s">
        <v>94</v>
      </c>
      <c r="B1" s="20"/>
      <c r="C1" s="20"/>
      <c r="D1" s="20"/>
      <c r="E1" s="20"/>
      <c r="F1" s="20"/>
      <c r="G1" s="20"/>
      <c r="H1" s="20"/>
    </row>
    <row r="2" spans="1:9" x14ac:dyDescent="0.25">
      <c r="A2" s="21"/>
      <c r="B2" s="21"/>
      <c r="C2" s="21"/>
      <c r="D2" s="21"/>
      <c r="E2" s="21"/>
      <c r="F2" s="21"/>
      <c r="G2" s="21"/>
      <c r="H2" s="21"/>
    </row>
    <row r="3" spans="1:9" ht="15" customHeight="1" x14ac:dyDescent="0.25">
      <c r="A3" s="22" t="s">
        <v>84</v>
      </c>
      <c r="B3" s="22" t="s">
        <v>85</v>
      </c>
      <c r="C3" s="22"/>
      <c r="D3" s="23" t="s">
        <v>86</v>
      </c>
      <c r="E3" s="23" t="s">
        <v>97</v>
      </c>
      <c r="F3" s="23" t="s">
        <v>95</v>
      </c>
      <c r="G3" s="24" t="s">
        <v>98</v>
      </c>
      <c r="H3" s="23" t="s">
        <v>96</v>
      </c>
    </row>
    <row r="4" spans="1:9" ht="131.25" customHeight="1" x14ac:dyDescent="0.25">
      <c r="A4" s="22"/>
      <c r="B4" s="13" t="s">
        <v>87</v>
      </c>
      <c r="C4" s="13" t="s">
        <v>88</v>
      </c>
      <c r="D4" s="23"/>
      <c r="E4" s="23"/>
      <c r="F4" s="23"/>
      <c r="G4" s="25"/>
      <c r="H4" s="23"/>
    </row>
    <row r="5" spans="1:9" s="27" customFormat="1" ht="13.5" customHeight="1" x14ac:dyDescent="0.25">
      <c r="A5" s="18">
        <v>1</v>
      </c>
      <c r="B5" s="18">
        <v>2</v>
      </c>
      <c r="C5" s="18">
        <v>3</v>
      </c>
      <c r="D5" s="19">
        <v>4</v>
      </c>
      <c r="E5" s="19">
        <v>5</v>
      </c>
      <c r="F5" s="19">
        <v>6</v>
      </c>
      <c r="G5" s="26">
        <v>7</v>
      </c>
      <c r="H5" s="19">
        <v>8</v>
      </c>
    </row>
    <row r="6" spans="1:9" x14ac:dyDescent="0.25">
      <c r="A6" s="2" t="s">
        <v>0</v>
      </c>
      <c r="B6" s="3" t="s">
        <v>1</v>
      </c>
      <c r="C6" s="1"/>
      <c r="D6" s="9">
        <f t="shared" ref="D6:F6" si="0">SUM(D7:D14)</f>
        <v>2691648.8</v>
      </c>
      <c r="E6" s="9">
        <f t="shared" si="0"/>
        <v>6000755.2999999998</v>
      </c>
      <c r="F6" s="9">
        <f t="shared" si="0"/>
        <v>2910744.8</v>
      </c>
      <c r="G6" s="9">
        <f>F6/E6*100</f>
        <v>48.506307197695598</v>
      </c>
      <c r="H6" s="9">
        <f>F6/D6*100</f>
        <v>108.13984350410053</v>
      </c>
      <c r="I6" s="17"/>
    </row>
    <row r="7" spans="1:9" ht="38.25" x14ac:dyDescent="0.25">
      <c r="A7" s="4" t="s">
        <v>2</v>
      </c>
      <c r="B7" s="1" t="s">
        <v>1</v>
      </c>
      <c r="C7" s="1" t="s">
        <v>3</v>
      </c>
      <c r="D7" s="10">
        <v>5145.8999999999996</v>
      </c>
      <c r="E7" s="10">
        <v>19500.3</v>
      </c>
      <c r="F7" s="10">
        <v>7792.6</v>
      </c>
      <c r="G7" s="10">
        <f t="shared" ref="G7:G70" si="1">F7/E7*100</f>
        <v>39.961436490720658</v>
      </c>
      <c r="H7" s="10">
        <f t="shared" ref="H7:H69" si="2">F7/D7*100</f>
        <v>151.43317981305506</v>
      </c>
      <c r="I7" s="17"/>
    </row>
    <row r="8" spans="1:9" ht="51" x14ac:dyDescent="0.25">
      <c r="A8" s="4" t="s">
        <v>4</v>
      </c>
      <c r="B8" s="1" t="s">
        <v>1</v>
      </c>
      <c r="C8" s="1" t="s">
        <v>5</v>
      </c>
      <c r="D8" s="10">
        <v>118182.3</v>
      </c>
      <c r="E8" s="10">
        <v>234959.3</v>
      </c>
      <c r="F8" s="10">
        <v>151310.39999999999</v>
      </c>
      <c r="G8" s="10">
        <f t="shared" si="1"/>
        <v>64.398557537411804</v>
      </c>
      <c r="H8" s="10">
        <f t="shared" si="2"/>
        <v>128.03135494909134</v>
      </c>
      <c r="I8" s="17"/>
    </row>
    <row r="9" spans="1:9" ht="51" x14ac:dyDescent="0.25">
      <c r="A9" s="4" t="s">
        <v>91</v>
      </c>
      <c r="B9" s="1" t="s">
        <v>1</v>
      </c>
      <c r="C9" s="1" t="s">
        <v>6</v>
      </c>
      <c r="D9" s="10">
        <v>61210.5</v>
      </c>
      <c r="E9" s="10">
        <v>142771.1</v>
      </c>
      <c r="F9" s="10">
        <v>78004.600000000006</v>
      </c>
      <c r="G9" s="10">
        <f t="shared" si="1"/>
        <v>54.636127339496575</v>
      </c>
      <c r="H9" s="10">
        <f t="shared" si="2"/>
        <v>127.43663260388334</v>
      </c>
      <c r="I9" s="17"/>
    </row>
    <row r="10" spans="1:9" x14ac:dyDescent="0.25">
      <c r="A10" s="4" t="s">
        <v>7</v>
      </c>
      <c r="B10" s="1" t="s">
        <v>1</v>
      </c>
      <c r="C10" s="1" t="s">
        <v>8</v>
      </c>
      <c r="D10" s="10">
        <v>8.5</v>
      </c>
      <c r="E10" s="10">
        <v>675.7</v>
      </c>
      <c r="F10" s="10">
        <v>126.9</v>
      </c>
      <c r="G10" s="10">
        <f t="shared" si="1"/>
        <v>18.78052390113956</v>
      </c>
      <c r="H10" s="10" t="s">
        <v>99</v>
      </c>
      <c r="I10" s="17"/>
    </row>
    <row r="11" spans="1:9" ht="38.25" x14ac:dyDescent="0.25">
      <c r="A11" s="4" t="s">
        <v>9</v>
      </c>
      <c r="B11" s="1" t="s">
        <v>1</v>
      </c>
      <c r="C11" s="1" t="s">
        <v>10</v>
      </c>
      <c r="D11" s="10">
        <v>150102.29999999999</v>
      </c>
      <c r="E11" s="10">
        <v>282567.2</v>
      </c>
      <c r="F11" s="10">
        <v>183924.9</v>
      </c>
      <c r="G11" s="10">
        <f t="shared" si="1"/>
        <v>65.090675775532318</v>
      </c>
      <c r="H11" s="10">
        <f t="shared" si="2"/>
        <v>122.53303247185421</v>
      </c>
      <c r="I11" s="17"/>
    </row>
    <row r="12" spans="1:9" ht="25.5" x14ac:dyDescent="0.25">
      <c r="A12" s="4" t="s">
        <v>11</v>
      </c>
      <c r="B12" s="1" t="s">
        <v>1</v>
      </c>
      <c r="C12" s="1" t="s">
        <v>12</v>
      </c>
      <c r="D12" s="10">
        <v>173688.5</v>
      </c>
      <c r="E12" s="10">
        <v>295603.8</v>
      </c>
      <c r="F12" s="10">
        <v>267482</v>
      </c>
      <c r="G12" s="10">
        <f t="shared" si="1"/>
        <v>90.486658155274057</v>
      </c>
      <c r="H12" s="10">
        <f t="shared" si="2"/>
        <v>154.00098452113986</v>
      </c>
      <c r="I12" s="17"/>
    </row>
    <row r="13" spans="1:9" x14ac:dyDescent="0.25">
      <c r="A13" s="4" t="s">
        <v>13</v>
      </c>
      <c r="B13" s="1" t="s">
        <v>1</v>
      </c>
      <c r="C13" s="1" t="s">
        <v>14</v>
      </c>
      <c r="D13" s="14">
        <v>0</v>
      </c>
      <c r="E13" s="10">
        <v>168901.7</v>
      </c>
      <c r="F13" s="15">
        <v>0</v>
      </c>
      <c r="G13" s="15">
        <v>0</v>
      </c>
      <c r="H13" s="10" t="s">
        <v>90</v>
      </c>
      <c r="I13" s="17"/>
    </row>
    <row r="14" spans="1:9" x14ac:dyDescent="0.25">
      <c r="A14" s="4" t="s">
        <v>15</v>
      </c>
      <c r="B14" s="1" t="s">
        <v>1</v>
      </c>
      <c r="C14" s="1" t="s">
        <v>16</v>
      </c>
      <c r="D14" s="10">
        <v>2183310.7999999998</v>
      </c>
      <c r="E14" s="10">
        <v>4855776.2</v>
      </c>
      <c r="F14" s="10">
        <v>2222103.4</v>
      </c>
      <c r="G14" s="10">
        <f t="shared" si="1"/>
        <v>45.762063745853851</v>
      </c>
      <c r="H14" s="10">
        <f t="shared" si="2"/>
        <v>101.77677864278417</v>
      </c>
      <c r="I14" s="17"/>
    </row>
    <row r="15" spans="1:9" x14ac:dyDescent="0.25">
      <c r="A15" s="2" t="s">
        <v>17</v>
      </c>
      <c r="B15" s="3" t="s">
        <v>3</v>
      </c>
      <c r="C15" s="1" t="s">
        <v>18</v>
      </c>
      <c r="D15" s="9">
        <f t="shared" ref="D15:F15" si="3">SUM(D16)</f>
        <v>52520.800000000003</v>
      </c>
      <c r="E15" s="9">
        <f t="shared" si="3"/>
        <v>94823.3</v>
      </c>
      <c r="F15" s="9">
        <f t="shared" si="3"/>
        <v>63469</v>
      </c>
      <c r="G15" s="9">
        <f t="shared" si="1"/>
        <v>66.933970870028787</v>
      </c>
      <c r="H15" s="9">
        <f t="shared" si="2"/>
        <v>120.84545551476748</v>
      </c>
      <c r="I15" s="17"/>
    </row>
    <row r="16" spans="1:9" x14ac:dyDescent="0.25">
      <c r="A16" s="4" t="s">
        <v>19</v>
      </c>
      <c r="B16" s="1" t="s">
        <v>3</v>
      </c>
      <c r="C16" s="1" t="s">
        <v>5</v>
      </c>
      <c r="D16" s="10">
        <v>52520.800000000003</v>
      </c>
      <c r="E16" s="10">
        <v>94823.3</v>
      </c>
      <c r="F16" s="10">
        <v>63469</v>
      </c>
      <c r="G16" s="10">
        <f t="shared" si="1"/>
        <v>66.933970870028787</v>
      </c>
      <c r="H16" s="10">
        <f t="shared" si="2"/>
        <v>120.84545551476748</v>
      </c>
      <c r="I16" s="17"/>
    </row>
    <row r="17" spans="1:9" ht="25.5" x14ac:dyDescent="0.25">
      <c r="A17" s="2" t="s">
        <v>20</v>
      </c>
      <c r="B17" s="3" t="s">
        <v>5</v>
      </c>
      <c r="C17" s="1" t="s">
        <v>18</v>
      </c>
      <c r="D17" s="9">
        <f t="shared" ref="D17:F17" si="4">SUM(D18:D20)</f>
        <v>1235966.1000000001</v>
      </c>
      <c r="E17" s="9">
        <f t="shared" si="4"/>
        <v>2053721</v>
      </c>
      <c r="F17" s="9">
        <f t="shared" si="4"/>
        <v>1450792.7</v>
      </c>
      <c r="G17" s="9">
        <f t="shared" si="1"/>
        <v>70.642151489905388</v>
      </c>
      <c r="H17" s="9">
        <f t="shared" si="2"/>
        <v>117.38126959954644</v>
      </c>
      <c r="I17" s="17"/>
    </row>
    <row r="18" spans="1:9" x14ac:dyDescent="0.25">
      <c r="A18" s="4" t="s">
        <v>21</v>
      </c>
      <c r="B18" s="1" t="s">
        <v>5</v>
      </c>
      <c r="C18" s="1" t="s">
        <v>22</v>
      </c>
      <c r="D18" s="10">
        <v>26870.7</v>
      </c>
      <c r="E18" s="10">
        <v>71462</v>
      </c>
      <c r="F18" s="10">
        <v>35140.300000000003</v>
      </c>
      <c r="G18" s="10">
        <f t="shared" si="1"/>
        <v>49.173406845596261</v>
      </c>
      <c r="H18" s="10">
        <f t="shared" si="2"/>
        <v>130.77552873576053</v>
      </c>
      <c r="I18" s="17"/>
    </row>
    <row r="19" spans="1:9" ht="38.25" x14ac:dyDescent="0.25">
      <c r="A19" s="4" t="s">
        <v>23</v>
      </c>
      <c r="B19" s="1" t="s">
        <v>5</v>
      </c>
      <c r="C19" s="1" t="s">
        <v>24</v>
      </c>
      <c r="D19" s="10">
        <v>1208897.3</v>
      </c>
      <c r="E19" s="10">
        <v>1981779</v>
      </c>
      <c r="F19" s="10">
        <v>1415550.5</v>
      </c>
      <c r="G19" s="10">
        <f t="shared" si="1"/>
        <v>71.428272274557358</v>
      </c>
      <c r="H19" s="10">
        <f t="shared" si="2"/>
        <v>117.09435532695787</v>
      </c>
      <c r="I19" s="17"/>
    </row>
    <row r="20" spans="1:9" x14ac:dyDescent="0.25">
      <c r="A20" s="4" t="s">
        <v>25</v>
      </c>
      <c r="B20" s="1" t="s">
        <v>5</v>
      </c>
      <c r="C20" s="1" t="s">
        <v>14</v>
      </c>
      <c r="D20" s="10">
        <v>198.1</v>
      </c>
      <c r="E20" s="10">
        <v>480</v>
      </c>
      <c r="F20" s="10">
        <v>101.9</v>
      </c>
      <c r="G20" s="10">
        <f t="shared" si="1"/>
        <v>21.229166666666668</v>
      </c>
      <c r="H20" s="10">
        <f t="shared" si="2"/>
        <v>51.438667339727417</v>
      </c>
      <c r="I20" s="17"/>
    </row>
    <row r="21" spans="1:9" x14ac:dyDescent="0.25">
      <c r="A21" s="2" t="s">
        <v>26</v>
      </c>
      <c r="B21" s="3" t="s">
        <v>6</v>
      </c>
      <c r="C21" s="1" t="s">
        <v>18</v>
      </c>
      <c r="D21" s="9">
        <f t="shared" ref="D21:F21" si="5">SUM(D22:D29)</f>
        <v>12717312.700000001</v>
      </c>
      <c r="E21" s="9">
        <f t="shared" si="5"/>
        <v>30359760.099999998</v>
      </c>
      <c r="F21" s="9">
        <f t="shared" si="5"/>
        <v>19355365.600000001</v>
      </c>
      <c r="G21" s="9">
        <f t="shared" si="1"/>
        <v>63.75335488899335</v>
      </c>
      <c r="H21" s="9">
        <f t="shared" si="2"/>
        <v>152.19697790398752</v>
      </c>
      <c r="I21" s="17"/>
    </row>
    <row r="22" spans="1:9" x14ac:dyDescent="0.25">
      <c r="A22" s="4" t="s">
        <v>27</v>
      </c>
      <c r="B22" s="1" t="s">
        <v>6</v>
      </c>
      <c r="C22" s="1" t="s">
        <v>1</v>
      </c>
      <c r="D22" s="10">
        <v>188049.8</v>
      </c>
      <c r="E22" s="10">
        <v>310979.09999999998</v>
      </c>
      <c r="F22" s="10">
        <v>173385.8</v>
      </c>
      <c r="G22" s="10">
        <f t="shared" si="1"/>
        <v>55.754807959763205</v>
      </c>
      <c r="H22" s="10">
        <f t="shared" si="2"/>
        <v>92.202065623042401</v>
      </c>
      <c r="I22" s="17"/>
    </row>
    <row r="23" spans="1:9" x14ac:dyDescent="0.25">
      <c r="A23" s="4" t="s">
        <v>28</v>
      </c>
      <c r="B23" s="1" t="s">
        <v>6</v>
      </c>
      <c r="C23" s="1" t="s">
        <v>8</v>
      </c>
      <c r="D23" s="10">
        <v>1669033.7</v>
      </c>
      <c r="E23" s="10">
        <v>2602912.7999999998</v>
      </c>
      <c r="F23" s="10">
        <v>1871122.7</v>
      </c>
      <c r="G23" s="10">
        <f t="shared" si="1"/>
        <v>71.885723563232702</v>
      </c>
      <c r="H23" s="10">
        <f t="shared" si="2"/>
        <v>112.10814377205205</v>
      </c>
      <c r="I23" s="17"/>
    </row>
    <row r="24" spans="1:9" x14ac:dyDescent="0.25">
      <c r="A24" s="4" t="s">
        <v>29</v>
      </c>
      <c r="B24" s="1" t="s">
        <v>6</v>
      </c>
      <c r="C24" s="1" t="s">
        <v>10</v>
      </c>
      <c r="D24" s="10">
        <v>439570.5</v>
      </c>
      <c r="E24" s="10">
        <v>861795</v>
      </c>
      <c r="F24" s="10">
        <v>689695.4</v>
      </c>
      <c r="G24" s="10">
        <f t="shared" si="1"/>
        <v>80.030099965769125</v>
      </c>
      <c r="H24" s="10">
        <f t="shared" si="2"/>
        <v>156.90211240290239</v>
      </c>
      <c r="I24" s="17"/>
    </row>
    <row r="25" spans="1:9" x14ac:dyDescent="0.25">
      <c r="A25" s="4" t="s">
        <v>30</v>
      </c>
      <c r="B25" s="1" t="s">
        <v>6</v>
      </c>
      <c r="C25" s="1" t="s">
        <v>12</v>
      </c>
      <c r="D25" s="10">
        <v>1720521.6</v>
      </c>
      <c r="E25" s="10">
        <v>3122998.8</v>
      </c>
      <c r="F25" s="10">
        <v>2583527.7000000002</v>
      </c>
      <c r="G25" s="10">
        <f t="shared" si="1"/>
        <v>82.725862718871369</v>
      </c>
      <c r="H25" s="10">
        <f t="shared" si="2"/>
        <v>150.15956207698875</v>
      </c>
      <c r="I25" s="17"/>
    </row>
    <row r="26" spans="1:9" x14ac:dyDescent="0.25">
      <c r="A26" s="4" t="s">
        <v>31</v>
      </c>
      <c r="B26" s="1" t="s">
        <v>6</v>
      </c>
      <c r="C26" s="1" t="s">
        <v>32</v>
      </c>
      <c r="D26" s="10">
        <v>440119.9</v>
      </c>
      <c r="E26" s="10">
        <v>751969.8</v>
      </c>
      <c r="F26" s="10">
        <v>470432.9</v>
      </c>
      <c r="G26" s="10">
        <f t="shared" si="1"/>
        <v>62.560078875508026</v>
      </c>
      <c r="H26" s="10">
        <f t="shared" si="2"/>
        <v>106.8874413540492</v>
      </c>
      <c r="I26" s="17"/>
    </row>
    <row r="27" spans="1:9" x14ac:dyDescent="0.25">
      <c r="A27" s="4" t="s">
        <v>33</v>
      </c>
      <c r="B27" s="1" t="s">
        <v>6</v>
      </c>
      <c r="C27" s="1" t="s">
        <v>22</v>
      </c>
      <c r="D27" s="10">
        <v>6605545.4000000004</v>
      </c>
      <c r="E27" s="10">
        <v>15884172.1</v>
      </c>
      <c r="F27" s="10">
        <v>9798318.8000000007</v>
      </c>
      <c r="G27" s="10">
        <f t="shared" si="1"/>
        <v>61.686052872721021</v>
      </c>
      <c r="H27" s="10">
        <f t="shared" si="2"/>
        <v>148.33474310841919</v>
      </c>
      <c r="I27" s="17"/>
    </row>
    <row r="28" spans="1:9" x14ac:dyDescent="0.25">
      <c r="A28" s="4" t="s">
        <v>34</v>
      </c>
      <c r="B28" s="1" t="s">
        <v>6</v>
      </c>
      <c r="C28" s="1" t="s">
        <v>24</v>
      </c>
      <c r="D28" s="10">
        <v>40291.5</v>
      </c>
      <c r="E28" s="10">
        <v>208161.2</v>
      </c>
      <c r="F28" s="10">
        <v>105074.2</v>
      </c>
      <c r="G28" s="10">
        <f t="shared" si="1"/>
        <v>50.4773223828456</v>
      </c>
      <c r="H28" s="10">
        <f t="shared" si="2"/>
        <v>260.78502910043062</v>
      </c>
      <c r="I28" s="17"/>
    </row>
    <row r="29" spans="1:9" ht="25.5" x14ac:dyDescent="0.25">
      <c r="A29" s="4" t="s">
        <v>35</v>
      </c>
      <c r="B29" s="1" t="s">
        <v>6</v>
      </c>
      <c r="C29" s="1" t="s">
        <v>36</v>
      </c>
      <c r="D29" s="10">
        <v>1614180.3</v>
      </c>
      <c r="E29" s="10">
        <v>6616771.2999999998</v>
      </c>
      <c r="F29" s="10">
        <v>3663808.1</v>
      </c>
      <c r="G29" s="10">
        <f t="shared" si="1"/>
        <v>55.371538986091309</v>
      </c>
      <c r="H29" s="10">
        <f t="shared" si="2"/>
        <v>226.97638547564978</v>
      </c>
      <c r="I29" s="17"/>
    </row>
    <row r="30" spans="1:9" x14ac:dyDescent="0.25">
      <c r="A30" s="2" t="s">
        <v>37</v>
      </c>
      <c r="B30" s="3" t="s">
        <v>8</v>
      </c>
      <c r="C30" s="1" t="s">
        <v>18</v>
      </c>
      <c r="D30" s="9">
        <f>SUM(D31:D34)</f>
        <v>8567807.5</v>
      </c>
      <c r="E30" s="9">
        <f t="shared" ref="E30:F30" si="6">SUM(E31:E34)</f>
        <v>9047900.9000000004</v>
      </c>
      <c r="F30" s="9">
        <f t="shared" si="6"/>
        <v>4984859.2</v>
      </c>
      <c r="G30" s="9">
        <f t="shared" si="1"/>
        <v>55.094095913451049</v>
      </c>
      <c r="H30" s="9">
        <f t="shared" si="2"/>
        <v>58.181269828949823</v>
      </c>
      <c r="I30" s="17"/>
    </row>
    <row r="31" spans="1:9" x14ac:dyDescent="0.25">
      <c r="A31" s="4" t="s">
        <v>38</v>
      </c>
      <c r="B31" s="1" t="s">
        <v>8</v>
      </c>
      <c r="C31" s="1" t="s">
        <v>1</v>
      </c>
      <c r="D31" s="10">
        <v>629406.9</v>
      </c>
      <c r="E31" s="10">
        <v>87594.1</v>
      </c>
      <c r="F31" s="10">
        <v>73859.600000000006</v>
      </c>
      <c r="G31" s="10">
        <f t="shared" si="1"/>
        <v>84.320290978501973</v>
      </c>
      <c r="H31" s="10">
        <f t="shared" si="2"/>
        <v>11.73479350162828</v>
      </c>
      <c r="I31" s="17"/>
    </row>
    <row r="32" spans="1:9" x14ac:dyDescent="0.25">
      <c r="A32" s="4" t="s">
        <v>39</v>
      </c>
      <c r="B32" s="1" t="s">
        <v>8</v>
      </c>
      <c r="C32" s="1" t="s">
        <v>3</v>
      </c>
      <c r="D32" s="10">
        <v>4154316.1</v>
      </c>
      <c r="E32" s="10">
        <v>5117668.4000000004</v>
      </c>
      <c r="F32" s="10">
        <v>3294507.4</v>
      </c>
      <c r="G32" s="10">
        <f t="shared" si="1"/>
        <v>64.375163502191739</v>
      </c>
      <c r="H32" s="10">
        <f t="shared" si="2"/>
        <v>79.303243198080182</v>
      </c>
      <c r="I32" s="17"/>
    </row>
    <row r="33" spans="1:11" x14ac:dyDescent="0.25">
      <c r="A33" s="5" t="s">
        <v>40</v>
      </c>
      <c r="B33" s="1" t="s">
        <v>8</v>
      </c>
      <c r="C33" s="1" t="s">
        <v>5</v>
      </c>
      <c r="D33" s="10">
        <v>1249050.1000000001</v>
      </c>
      <c r="E33" s="10">
        <v>1364839.9</v>
      </c>
      <c r="F33" s="10">
        <v>1108465.7</v>
      </c>
      <c r="G33" s="10">
        <f t="shared" si="1"/>
        <v>81.215804139371954</v>
      </c>
      <c r="H33" s="10">
        <f t="shared" si="2"/>
        <v>88.744694868524476</v>
      </c>
      <c r="I33" s="17"/>
    </row>
    <row r="34" spans="1:11" ht="25.5" x14ac:dyDescent="0.25">
      <c r="A34" s="4" t="s">
        <v>41</v>
      </c>
      <c r="B34" s="1" t="s">
        <v>8</v>
      </c>
      <c r="C34" s="1" t="s">
        <v>8</v>
      </c>
      <c r="D34" s="10">
        <v>2535034.4</v>
      </c>
      <c r="E34" s="10">
        <v>2477798.5</v>
      </c>
      <c r="F34" s="10">
        <v>508026.5</v>
      </c>
      <c r="G34" s="10">
        <f t="shared" si="1"/>
        <v>20.503140186742385</v>
      </c>
      <c r="H34" s="10">
        <f t="shared" si="2"/>
        <v>20.040221150450659</v>
      </c>
      <c r="I34" s="17"/>
    </row>
    <row r="35" spans="1:11" x14ac:dyDescent="0.25">
      <c r="A35" s="2" t="s">
        <v>42</v>
      </c>
      <c r="B35" s="3" t="s">
        <v>10</v>
      </c>
      <c r="C35" s="1" t="s">
        <v>18</v>
      </c>
      <c r="D35" s="9">
        <f t="shared" ref="D35:F35" si="7">SUM(D36:D38)</f>
        <v>551046.5</v>
      </c>
      <c r="E35" s="9">
        <f t="shared" si="7"/>
        <v>1187779.3999999999</v>
      </c>
      <c r="F35" s="9">
        <f t="shared" si="7"/>
        <v>922603.1</v>
      </c>
      <c r="G35" s="9">
        <f t="shared" si="1"/>
        <v>77.67461702063531</v>
      </c>
      <c r="H35" s="9">
        <f t="shared" si="2"/>
        <v>167.42744940762714</v>
      </c>
      <c r="I35" s="17"/>
      <c r="J35" s="11"/>
      <c r="K35" s="12"/>
    </row>
    <row r="36" spans="1:11" ht="25.5" x14ac:dyDescent="0.25">
      <c r="A36" s="4" t="s">
        <v>43</v>
      </c>
      <c r="B36" s="1" t="s">
        <v>10</v>
      </c>
      <c r="C36" s="1" t="s">
        <v>5</v>
      </c>
      <c r="D36" s="10">
        <v>21905.599999999999</v>
      </c>
      <c r="E36" s="10">
        <v>33792.199999999997</v>
      </c>
      <c r="F36" s="10">
        <v>23316.7</v>
      </c>
      <c r="G36" s="10">
        <f t="shared" si="1"/>
        <v>69.000242659548661</v>
      </c>
      <c r="H36" s="10">
        <f t="shared" si="2"/>
        <v>106.44173179460961</v>
      </c>
      <c r="I36" s="17"/>
    </row>
    <row r="37" spans="1:11" ht="25.5" x14ac:dyDescent="0.25">
      <c r="A37" s="4" t="s">
        <v>89</v>
      </c>
      <c r="B37" s="1" t="s">
        <v>10</v>
      </c>
      <c r="C37" s="1" t="s">
        <v>6</v>
      </c>
      <c r="D37" s="10">
        <v>599</v>
      </c>
      <c r="E37" s="10">
        <v>2400</v>
      </c>
      <c r="F37" s="15">
        <v>0</v>
      </c>
      <c r="G37" s="15">
        <v>0</v>
      </c>
      <c r="H37" s="15">
        <f t="shared" si="2"/>
        <v>0</v>
      </c>
      <c r="I37" s="17"/>
    </row>
    <row r="38" spans="1:11" ht="25.5" x14ac:dyDescent="0.25">
      <c r="A38" s="4" t="s">
        <v>44</v>
      </c>
      <c r="B38" s="1" t="s">
        <v>10</v>
      </c>
      <c r="C38" s="1" t="s">
        <v>8</v>
      </c>
      <c r="D38" s="10">
        <v>528541.9</v>
      </c>
      <c r="E38" s="10">
        <v>1151587.2</v>
      </c>
      <c r="F38" s="10">
        <v>899286.4</v>
      </c>
      <c r="G38" s="10">
        <f t="shared" si="1"/>
        <v>78.091038177569189</v>
      </c>
      <c r="H38" s="10">
        <f t="shared" si="2"/>
        <v>170.14476997944723</v>
      </c>
      <c r="I38" s="17"/>
    </row>
    <row r="39" spans="1:11" x14ac:dyDescent="0.25">
      <c r="A39" s="2" t="s">
        <v>45</v>
      </c>
      <c r="B39" s="3" t="s">
        <v>12</v>
      </c>
      <c r="C39" s="1" t="s">
        <v>18</v>
      </c>
      <c r="D39" s="9">
        <f t="shared" ref="D39:F39" si="8">SUM(D40:D47)</f>
        <v>20714040.800000004</v>
      </c>
      <c r="E39" s="9">
        <f t="shared" si="8"/>
        <v>36506759.699999996</v>
      </c>
      <c r="F39" s="9">
        <f t="shared" si="8"/>
        <v>24283114.5</v>
      </c>
      <c r="G39" s="9">
        <f t="shared" si="1"/>
        <v>66.516762099814628</v>
      </c>
      <c r="H39" s="9">
        <f t="shared" si="2"/>
        <v>117.23021468606933</v>
      </c>
      <c r="I39" s="17"/>
    </row>
    <row r="40" spans="1:11" x14ac:dyDescent="0.25">
      <c r="A40" s="4" t="s">
        <v>46</v>
      </c>
      <c r="B40" s="1" t="s">
        <v>12</v>
      </c>
      <c r="C40" s="1" t="s">
        <v>1</v>
      </c>
      <c r="D40" s="10">
        <v>4968674.2</v>
      </c>
      <c r="E40" s="10">
        <v>7184945.0999999996</v>
      </c>
      <c r="F40" s="10">
        <v>4191735.7</v>
      </c>
      <c r="G40" s="10">
        <f t="shared" si="1"/>
        <v>58.34053902513466</v>
      </c>
      <c r="H40" s="10">
        <f t="shared" si="2"/>
        <v>84.363263342965809</v>
      </c>
      <c r="I40" s="17"/>
    </row>
    <row r="41" spans="1:11" x14ac:dyDescent="0.25">
      <c r="A41" s="4" t="s">
        <v>47</v>
      </c>
      <c r="B41" s="1" t="s">
        <v>12</v>
      </c>
      <c r="C41" s="1" t="s">
        <v>3</v>
      </c>
      <c r="D41" s="10">
        <v>12808318.1</v>
      </c>
      <c r="E41" s="10">
        <v>24066683.5</v>
      </c>
      <c r="F41" s="10">
        <v>16252136.9</v>
      </c>
      <c r="G41" s="10">
        <f t="shared" si="1"/>
        <v>67.52960747582857</v>
      </c>
      <c r="H41" s="10">
        <f t="shared" si="2"/>
        <v>126.88736158106504</v>
      </c>
      <c r="I41" s="17"/>
    </row>
    <row r="42" spans="1:11" x14ac:dyDescent="0.25">
      <c r="A42" s="4" t="s">
        <v>48</v>
      </c>
      <c r="B42" s="1" t="s">
        <v>12</v>
      </c>
      <c r="C42" s="1" t="s">
        <v>5</v>
      </c>
      <c r="D42" s="10">
        <v>234925</v>
      </c>
      <c r="E42" s="10">
        <v>374160.2</v>
      </c>
      <c r="F42" s="10">
        <v>289187</v>
      </c>
      <c r="G42" s="10">
        <f t="shared" si="1"/>
        <v>77.28962086293518</v>
      </c>
      <c r="H42" s="10">
        <f t="shared" si="2"/>
        <v>123.09758433542619</v>
      </c>
      <c r="I42" s="17"/>
    </row>
    <row r="43" spans="1:11" x14ac:dyDescent="0.25">
      <c r="A43" s="4" t="s">
        <v>49</v>
      </c>
      <c r="B43" s="1" t="s">
        <v>12</v>
      </c>
      <c r="C43" s="1" t="s">
        <v>6</v>
      </c>
      <c r="D43" s="10">
        <v>1764964.8</v>
      </c>
      <c r="E43" s="10">
        <v>3305305.5</v>
      </c>
      <c r="F43" s="10">
        <v>2418742.2000000002</v>
      </c>
      <c r="G43" s="10">
        <f t="shared" si="1"/>
        <v>73.177568609013605</v>
      </c>
      <c r="H43" s="10">
        <f t="shared" si="2"/>
        <v>137.04195120491923</v>
      </c>
      <c r="I43" s="17"/>
    </row>
    <row r="44" spans="1:11" ht="25.5" x14ac:dyDescent="0.25">
      <c r="A44" s="4" t="s">
        <v>50</v>
      </c>
      <c r="B44" s="1" t="s">
        <v>12</v>
      </c>
      <c r="C44" s="1" t="s">
        <v>8</v>
      </c>
      <c r="D44" s="10">
        <v>69895.8</v>
      </c>
      <c r="E44" s="10">
        <v>126140.4</v>
      </c>
      <c r="F44" s="10">
        <v>92340.9</v>
      </c>
      <c r="G44" s="10">
        <f t="shared" si="1"/>
        <v>73.204857444561782</v>
      </c>
      <c r="H44" s="10">
        <f t="shared" si="2"/>
        <v>132.11222991939428</v>
      </c>
      <c r="I44" s="17"/>
    </row>
    <row r="45" spans="1:11" x14ac:dyDescent="0.25">
      <c r="A45" s="4" t="s">
        <v>92</v>
      </c>
      <c r="B45" s="1" t="s">
        <v>12</v>
      </c>
      <c r="C45" s="1" t="s">
        <v>10</v>
      </c>
      <c r="D45" s="15">
        <v>0</v>
      </c>
      <c r="E45" s="10">
        <v>50000</v>
      </c>
      <c r="F45" s="10">
        <v>50000</v>
      </c>
      <c r="G45" s="10">
        <f t="shared" si="1"/>
        <v>100</v>
      </c>
      <c r="H45" s="10" t="s">
        <v>90</v>
      </c>
      <c r="I45" s="17"/>
    </row>
    <row r="46" spans="1:11" x14ac:dyDescent="0.25">
      <c r="A46" s="7" t="s">
        <v>51</v>
      </c>
      <c r="B46" s="1" t="s">
        <v>12</v>
      </c>
      <c r="C46" s="1" t="s">
        <v>12</v>
      </c>
      <c r="D46" s="10">
        <v>58624.3</v>
      </c>
      <c r="E46" s="10">
        <v>98398.9</v>
      </c>
      <c r="F46" s="10">
        <v>71508.7</v>
      </c>
      <c r="G46" s="10">
        <f t="shared" si="1"/>
        <v>72.672255482530801</v>
      </c>
      <c r="H46" s="10">
        <f t="shared" si="2"/>
        <v>121.97791700711139</v>
      </c>
      <c r="I46" s="17"/>
    </row>
    <row r="47" spans="1:11" x14ac:dyDescent="0.25">
      <c r="A47" s="4" t="s">
        <v>52</v>
      </c>
      <c r="B47" s="1" t="s">
        <v>12</v>
      </c>
      <c r="C47" s="1" t="s">
        <v>22</v>
      </c>
      <c r="D47" s="10">
        <v>808638.6</v>
      </c>
      <c r="E47" s="10">
        <v>1301126.1000000001</v>
      </c>
      <c r="F47" s="10">
        <v>917463.1</v>
      </c>
      <c r="G47" s="10">
        <f t="shared" si="1"/>
        <v>70.51300408161822</v>
      </c>
      <c r="H47" s="10">
        <f t="shared" si="2"/>
        <v>113.45774243277529</v>
      </c>
      <c r="I47" s="17"/>
    </row>
    <row r="48" spans="1:11" x14ac:dyDescent="0.25">
      <c r="A48" s="2" t="s">
        <v>53</v>
      </c>
      <c r="B48" s="3" t="s">
        <v>32</v>
      </c>
      <c r="C48" s="1" t="s">
        <v>18</v>
      </c>
      <c r="D48" s="9">
        <f t="shared" ref="D48:F48" si="9">SUM(D49:D51)</f>
        <v>1379903</v>
      </c>
      <c r="E48" s="9">
        <f t="shared" si="9"/>
        <v>2473822.9</v>
      </c>
      <c r="F48" s="9">
        <f t="shared" si="9"/>
        <v>1638918.7</v>
      </c>
      <c r="G48" s="9">
        <f t="shared" si="1"/>
        <v>66.250445818089887</v>
      </c>
      <c r="H48" s="9">
        <f t="shared" si="2"/>
        <v>118.77057300404448</v>
      </c>
      <c r="I48" s="17"/>
    </row>
    <row r="49" spans="1:9" x14ac:dyDescent="0.25">
      <c r="A49" s="4" t="s">
        <v>54</v>
      </c>
      <c r="B49" s="1" t="s">
        <v>32</v>
      </c>
      <c r="C49" s="1" t="s">
        <v>1</v>
      </c>
      <c r="D49" s="10">
        <v>1075657.2</v>
      </c>
      <c r="E49" s="10">
        <v>1798904.4</v>
      </c>
      <c r="F49" s="10">
        <v>1200115.5</v>
      </c>
      <c r="G49" s="10">
        <f t="shared" si="1"/>
        <v>66.713689732483843</v>
      </c>
      <c r="H49" s="10">
        <f t="shared" si="2"/>
        <v>111.57044270237768</v>
      </c>
      <c r="I49" s="17"/>
    </row>
    <row r="50" spans="1:9" x14ac:dyDescent="0.25">
      <c r="A50" s="4" t="s">
        <v>55</v>
      </c>
      <c r="B50" s="1" t="s">
        <v>32</v>
      </c>
      <c r="C50" s="1" t="s">
        <v>3</v>
      </c>
      <c r="D50" s="10">
        <v>63850.2</v>
      </c>
      <c r="E50" s="10">
        <v>113935.9</v>
      </c>
      <c r="F50" s="10">
        <v>83630.5</v>
      </c>
      <c r="G50" s="10">
        <f t="shared" si="1"/>
        <v>73.40135988744548</v>
      </c>
      <c r="H50" s="10">
        <f t="shared" si="2"/>
        <v>130.97922950906965</v>
      </c>
      <c r="I50" s="17"/>
    </row>
    <row r="51" spans="1:9" ht="25.5" x14ac:dyDescent="0.25">
      <c r="A51" s="4" t="s">
        <v>56</v>
      </c>
      <c r="B51" s="1" t="s">
        <v>32</v>
      </c>
      <c r="C51" s="1" t="s">
        <v>6</v>
      </c>
      <c r="D51" s="10">
        <v>240395.6</v>
      </c>
      <c r="E51" s="10">
        <v>560982.6</v>
      </c>
      <c r="F51" s="10">
        <v>355172.7</v>
      </c>
      <c r="G51" s="10">
        <f t="shared" si="1"/>
        <v>63.312605417708149</v>
      </c>
      <c r="H51" s="10">
        <f t="shared" si="2"/>
        <v>147.74509184028327</v>
      </c>
      <c r="I51" s="17"/>
    </row>
    <row r="52" spans="1:9" x14ac:dyDescent="0.25">
      <c r="A52" s="2" t="s">
        <v>57</v>
      </c>
      <c r="B52" s="3" t="s">
        <v>22</v>
      </c>
      <c r="C52" s="1" t="s">
        <v>18</v>
      </c>
      <c r="D52" s="9">
        <f t="shared" ref="D52:F52" si="10">SUM(D53:D58)</f>
        <v>4988313.4000000004</v>
      </c>
      <c r="E52" s="9">
        <f t="shared" si="10"/>
        <v>7414256.5</v>
      </c>
      <c r="F52" s="9">
        <f t="shared" si="10"/>
        <v>4914763.3</v>
      </c>
      <c r="G52" s="9">
        <f t="shared" si="1"/>
        <v>66.288012830416648</v>
      </c>
      <c r="H52" s="9">
        <f t="shared" si="2"/>
        <v>98.525551742599006</v>
      </c>
      <c r="I52" s="17"/>
    </row>
    <row r="53" spans="1:9" x14ac:dyDescent="0.25">
      <c r="A53" s="4" t="s">
        <v>58</v>
      </c>
      <c r="B53" s="1" t="s">
        <v>22</v>
      </c>
      <c r="C53" s="1" t="s">
        <v>1</v>
      </c>
      <c r="D53" s="10">
        <v>2865915.5</v>
      </c>
      <c r="E53" s="10">
        <v>3982584.3</v>
      </c>
      <c r="F53" s="10">
        <v>2683499.9</v>
      </c>
      <c r="G53" s="10">
        <f t="shared" si="1"/>
        <v>67.380868748967842</v>
      </c>
      <c r="H53" s="10">
        <f t="shared" si="2"/>
        <v>93.634997263527126</v>
      </c>
      <c r="I53" s="17"/>
    </row>
    <row r="54" spans="1:9" x14ac:dyDescent="0.25">
      <c r="A54" s="4" t="s">
        <v>59</v>
      </c>
      <c r="B54" s="1" t="s">
        <v>22</v>
      </c>
      <c r="C54" s="1" t="s">
        <v>3</v>
      </c>
      <c r="D54" s="10">
        <v>1154473.3999999999</v>
      </c>
      <c r="E54" s="10">
        <v>1866182.1</v>
      </c>
      <c r="F54" s="10">
        <v>1106911.5</v>
      </c>
      <c r="G54" s="10">
        <f t="shared" si="1"/>
        <v>59.314227695142932</v>
      </c>
      <c r="H54" s="10">
        <f t="shared" si="2"/>
        <v>95.880208240397749</v>
      </c>
      <c r="I54" s="17"/>
    </row>
    <row r="55" spans="1:9" x14ac:dyDescent="0.25">
      <c r="A55" s="4" t="s">
        <v>60</v>
      </c>
      <c r="B55" s="1" t="s">
        <v>22</v>
      </c>
      <c r="C55" s="1" t="s">
        <v>6</v>
      </c>
      <c r="D55" s="10">
        <v>405126.40000000002</v>
      </c>
      <c r="E55" s="10">
        <v>647603.5</v>
      </c>
      <c r="F55" s="10">
        <v>444834.2</v>
      </c>
      <c r="G55" s="10">
        <f t="shared" si="1"/>
        <v>68.689282871386581</v>
      </c>
      <c r="H55" s="10">
        <f t="shared" si="2"/>
        <v>109.80133607683922</v>
      </c>
      <c r="I55" s="17"/>
    </row>
    <row r="56" spans="1:9" x14ac:dyDescent="0.25">
      <c r="A56" s="4" t="s">
        <v>61</v>
      </c>
      <c r="B56" s="1" t="s">
        <v>22</v>
      </c>
      <c r="C56" s="1" t="s">
        <v>8</v>
      </c>
      <c r="D56" s="10">
        <v>57132.2</v>
      </c>
      <c r="E56" s="10">
        <v>92555</v>
      </c>
      <c r="F56" s="10">
        <v>74574.899999999994</v>
      </c>
      <c r="G56" s="10">
        <f t="shared" si="1"/>
        <v>80.573604883582732</v>
      </c>
      <c r="H56" s="10">
        <f t="shared" si="2"/>
        <v>130.53041892312916</v>
      </c>
      <c r="I56" s="17"/>
    </row>
    <row r="57" spans="1:9" ht="25.5" x14ac:dyDescent="0.25">
      <c r="A57" s="4" t="s">
        <v>62</v>
      </c>
      <c r="B57" s="1" t="s">
        <v>22</v>
      </c>
      <c r="C57" s="1" t="s">
        <v>10</v>
      </c>
      <c r="D57" s="10">
        <v>64686.7</v>
      </c>
      <c r="E57" s="10">
        <v>101712.8</v>
      </c>
      <c r="F57" s="10">
        <v>77607.5</v>
      </c>
      <c r="G57" s="10">
        <f t="shared" si="1"/>
        <v>76.30062293044729</v>
      </c>
      <c r="H57" s="10">
        <f t="shared" si="2"/>
        <v>119.97443060165382</v>
      </c>
      <c r="I57" s="17"/>
    </row>
    <row r="58" spans="1:9" x14ac:dyDescent="0.25">
      <c r="A58" s="4" t="s">
        <v>63</v>
      </c>
      <c r="B58" s="1" t="s">
        <v>22</v>
      </c>
      <c r="C58" s="1" t="s">
        <v>22</v>
      </c>
      <c r="D58" s="10">
        <v>440979.20000000001</v>
      </c>
      <c r="E58" s="10">
        <v>723618.8</v>
      </c>
      <c r="F58" s="10">
        <v>527335.30000000005</v>
      </c>
      <c r="G58" s="10">
        <f t="shared" si="1"/>
        <v>72.874737361715873</v>
      </c>
      <c r="H58" s="10">
        <f t="shared" si="2"/>
        <v>119.58280571963486</v>
      </c>
      <c r="I58" s="17"/>
    </row>
    <row r="59" spans="1:9" x14ac:dyDescent="0.25">
      <c r="A59" s="2" t="s">
        <v>64</v>
      </c>
      <c r="B59" s="3" t="s">
        <v>24</v>
      </c>
      <c r="C59" s="1" t="s">
        <v>18</v>
      </c>
      <c r="D59" s="9">
        <f t="shared" ref="D59:F59" si="11">SUM(D60:D64)</f>
        <v>22135826.799999997</v>
      </c>
      <c r="E59" s="9">
        <f t="shared" si="11"/>
        <v>31454859.299999997</v>
      </c>
      <c r="F59" s="9">
        <f t="shared" si="11"/>
        <v>22669774.300000001</v>
      </c>
      <c r="G59" s="9">
        <f t="shared" si="1"/>
        <v>72.070817687618785</v>
      </c>
      <c r="H59" s="9">
        <f t="shared" si="2"/>
        <v>102.41214165987242</v>
      </c>
      <c r="I59" s="17"/>
    </row>
    <row r="60" spans="1:9" x14ac:dyDescent="0.25">
      <c r="A60" s="4" t="s">
        <v>65</v>
      </c>
      <c r="B60" s="1" t="s">
        <v>24</v>
      </c>
      <c r="C60" s="1" t="s">
        <v>1</v>
      </c>
      <c r="D60" s="10">
        <v>2267526</v>
      </c>
      <c r="E60" s="10">
        <v>4334410.7</v>
      </c>
      <c r="F60" s="10">
        <v>2740302.2</v>
      </c>
      <c r="G60" s="10">
        <f t="shared" si="1"/>
        <v>63.222024622632091</v>
      </c>
      <c r="H60" s="10">
        <f t="shared" si="2"/>
        <v>120.84986897614405</v>
      </c>
      <c r="I60" s="17"/>
    </row>
    <row r="61" spans="1:9" x14ac:dyDescent="0.25">
      <c r="A61" s="4" t="s">
        <v>66</v>
      </c>
      <c r="B61" s="1" t="s">
        <v>24</v>
      </c>
      <c r="C61" s="1" t="s">
        <v>3</v>
      </c>
      <c r="D61" s="10">
        <v>1964137.6</v>
      </c>
      <c r="E61" s="10">
        <v>3357925.4</v>
      </c>
      <c r="F61" s="10">
        <v>2334481.2999999998</v>
      </c>
      <c r="G61" s="10">
        <f t="shared" si="1"/>
        <v>69.521535529050155</v>
      </c>
      <c r="H61" s="10">
        <f t="shared" si="2"/>
        <v>118.85528284780047</v>
      </c>
      <c r="I61" s="17"/>
    </row>
    <row r="62" spans="1:9" x14ac:dyDescent="0.25">
      <c r="A62" s="4" t="s">
        <v>67</v>
      </c>
      <c r="B62" s="1" t="s">
        <v>24</v>
      </c>
      <c r="C62" s="1" t="s">
        <v>5</v>
      </c>
      <c r="D62" s="10">
        <v>11415242.1</v>
      </c>
      <c r="E62" s="10">
        <v>16652912.1</v>
      </c>
      <c r="F62" s="10">
        <v>12740965</v>
      </c>
      <c r="G62" s="10">
        <f t="shared" si="1"/>
        <v>76.508930831382941</v>
      </c>
      <c r="H62" s="10">
        <f t="shared" si="2"/>
        <v>111.61362052934471</v>
      </c>
      <c r="I62" s="17"/>
    </row>
    <row r="63" spans="1:9" x14ac:dyDescent="0.25">
      <c r="A63" s="4" t="s">
        <v>68</v>
      </c>
      <c r="B63" s="1" t="s">
        <v>24</v>
      </c>
      <c r="C63" s="1" t="s">
        <v>6</v>
      </c>
      <c r="D63" s="10">
        <v>6293753.2000000002</v>
      </c>
      <c r="E63" s="10">
        <v>6769918.5999999996</v>
      </c>
      <c r="F63" s="10">
        <v>4663657.7</v>
      </c>
      <c r="G63" s="10">
        <f t="shared" si="1"/>
        <v>68.887943497577666</v>
      </c>
      <c r="H63" s="10">
        <f t="shared" si="2"/>
        <v>74.099786753633751</v>
      </c>
      <c r="I63" s="17"/>
    </row>
    <row r="64" spans="1:9" x14ac:dyDescent="0.25">
      <c r="A64" s="4" t="s">
        <v>69</v>
      </c>
      <c r="B64" s="1" t="s">
        <v>24</v>
      </c>
      <c r="C64" s="1" t="s">
        <v>10</v>
      </c>
      <c r="D64" s="10">
        <v>195167.9</v>
      </c>
      <c r="E64" s="10">
        <v>339692.5</v>
      </c>
      <c r="F64" s="10">
        <v>190368.1</v>
      </c>
      <c r="G64" s="10">
        <f t="shared" si="1"/>
        <v>56.041302059951278</v>
      </c>
      <c r="H64" s="10">
        <f t="shared" si="2"/>
        <v>97.540681638732607</v>
      </c>
      <c r="I64" s="17"/>
    </row>
    <row r="65" spans="1:9" x14ac:dyDescent="0.25">
      <c r="A65" s="2" t="s">
        <v>70</v>
      </c>
      <c r="B65" s="3" t="s">
        <v>14</v>
      </c>
      <c r="C65" s="1" t="s">
        <v>18</v>
      </c>
      <c r="D65" s="9">
        <f t="shared" ref="D65:F65" si="12">SUM(D66:D68)</f>
        <v>991301.20000000007</v>
      </c>
      <c r="E65" s="9">
        <f t="shared" si="12"/>
        <v>2157384.3000000003</v>
      </c>
      <c r="F65" s="9">
        <f t="shared" si="12"/>
        <v>1309280.8000000003</v>
      </c>
      <c r="G65" s="9">
        <f t="shared" si="1"/>
        <v>60.688343750346199</v>
      </c>
      <c r="H65" s="9">
        <f t="shared" si="2"/>
        <v>132.07699133220058</v>
      </c>
      <c r="I65" s="17"/>
    </row>
    <row r="66" spans="1:9" x14ac:dyDescent="0.25">
      <c r="A66" s="4" t="s">
        <v>71</v>
      </c>
      <c r="B66" s="1" t="s">
        <v>14</v>
      </c>
      <c r="C66" s="1" t="s">
        <v>3</v>
      </c>
      <c r="D66" s="10">
        <v>528501.9</v>
      </c>
      <c r="E66" s="10">
        <v>1410727.6</v>
      </c>
      <c r="F66" s="10">
        <v>771166.3</v>
      </c>
      <c r="G66" s="10">
        <f t="shared" si="1"/>
        <v>54.664436989820011</v>
      </c>
      <c r="H66" s="10">
        <f t="shared" si="2"/>
        <v>145.91552083351073</v>
      </c>
      <c r="I66" s="17"/>
    </row>
    <row r="67" spans="1:9" x14ac:dyDescent="0.25">
      <c r="A67" s="4" t="s">
        <v>72</v>
      </c>
      <c r="B67" s="1" t="s">
        <v>14</v>
      </c>
      <c r="C67" s="1" t="s">
        <v>5</v>
      </c>
      <c r="D67" s="10">
        <v>444333.5</v>
      </c>
      <c r="E67" s="10">
        <v>714501.3</v>
      </c>
      <c r="F67" s="10">
        <v>516064.9</v>
      </c>
      <c r="G67" s="10">
        <f t="shared" si="1"/>
        <v>72.227286360430696</v>
      </c>
      <c r="H67" s="10">
        <f t="shared" si="2"/>
        <v>116.14359484486316</v>
      </c>
      <c r="I67" s="17"/>
    </row>
    <row r="68" spans="1:9" ht="25.5" x14ac:dyDescent="0.25">
      <c r="A68" s="4" t="s">
        <v>73</v>
      </c>
      <c r="B68" s="1" t="s">
        <v>14</v>
      </c>
      <c r="C68" s="1" t="s">
        <v>8</v>
      </c>
      <c r="D68" s="10">
        <v>18465.8</v>
      </c>
      <c r="E68" s="10">
        <v>32155.4</v>
      </c>
      <c r="F68" s="10">
        <v>22049.599999999999</v>
      </c>
      <c r="G68" s="10">
        <f t="shared" si="1"/>
        <v>68.571997238410958</v>
      </c>
      <c r="H68" s="10">
        <f t="shared" si="2"/>
        <v>119.40777003974917</v>
      </c>
      <c r="I68" s="17"/>
    </row>
    <row r="69" spans="1:9" x14ac:dyDescent="0.25">
      <c r="A69" s="2" t="s">
        <v>74</v>
      </c>
      <c r="B69" s="3" t="s">
        <v>36</v>
      </c>
      <c r="C69" s="1" t="s">
        <v>18</v>
      </c>
      <c r="D69" s="9">
        <f>SUM(D71)</f>
        <v>23229.3</v>
      </c>
      <c r="E69" s="9">
        <f>SUM(E70:E71)</f>
        <v>51879.9</v>
      </c>
      <c r="F69" s="9">
        <f>SUM(F70:F71)</f>
        <v>38159.599999999999</v>
      </c>
      <c r="G69" s="9">
        <f t="shared" si="1"/>
        <v>73.553726973259387</v>
      </c>
      <c r="H69" s="9">
        <f t="shared" si="2"/>
        <v>164.27356829521338</v>
      </c>
      <c r="I69" s="17"/>
    </row>
    <row r="70" spans="1:9" x14ac:dyDescent="0.25">
      <c r="A70" s="4" t="s">
        <v>93</v>
      </c>
      <c r="B70" s="1" t="s">
        <v>36</v>
      </c>
      <c r="C70" s="1" t="s">
        <v>1</v>
      </c>
      <c r="D70" s="15">
        <v>0</v>
      </c>
      <c r="E70" s="10">
        <v>17668</v>
      </c>
      <c r="F70" s="10">
        <v>11901.9</v>
      </c>
      <c r="G70" s="10">
        <f t="shared" si="1"/>
        <v>67.364161195381485</v>
      </c>
      <c r="H70" s="10" t="s">
        <v>90</v>
      </c>
      <c r="I70" s="17"/>
    </row>
    <row r="71" spans="1:9" x14ac:dyDescent="0.25">
      <c r="A71" s="4" t="s">
        <v>75</v>
      </c>
      <c r="B71" s="1" t="s">
        <v>36</v>
      </c>
      <c r="C71" s="1" t="s">
        <v>3</v>
      </c>
      <c r="D71" s="10">
        <v>23229.3</v>
      </c>
      <c r="E71" s="10">
        <v>34211.9</v>
      </c>
      <c r="F71" s="10">
        <v>26257.7</v>
      </c>
      <c r="G71" s="10">
        <f>F71/E71*100</f>
        <v>76.750195107550297</v>
      </c>
      <c r="H71" s="10">
        <f t="shared" ref="H71:H78" si="13">F71/D71*100</f>
        <v>113.03698346484828</v>
      </c>
      <c r="I71" s="17"/>
    </row>
    <row r="72" spans="1:9" ht="25.5" x14ac:dyDescent="0.25">
      <c r="A72" s="8" t="s">
        <v>76</v>
      </c>
      <c r="B72" s="3" t="s">
        <v>16</v>
      </c>
      <c r="C72" s="1" t="s">
        <v>18</v>
      </c>
      <c r="D72" s="9">
        <f t="shared" ref="D72:F72" si="14">SUM(D73)</f>
        <v>154689</v>
      </c>
      <c r="E72" s="9">
        <f t="shared" si="14"/>
        <v>1120214.3999999999</v>
      </c>
      <c r="F72" s="16">
        <f t="shared" si="14"/>
        <v>0</v>
      </c>
      <c r="G72" s="15">
        <v>0</v>
      </c>
      <c r="H72" s="15">
        <v>0</v>
      </c>
      <c r="I72" s="17"/>
    </row>
    <row r="73" spans="1:9" ht="25.5" x14ac:dyDescent="0.25">
      <c r="A73" s="7" t="s">
        <v>77</v>
      </c>
      <c r="B73" s="1" t="s">
        <v>16</v>
      </c>
      <c r="C73" s="1" t="s">
        <v>1</v>
      </c>
      <c r="D73" s="10">
        <v>154689</v>
      </c>
      <c r="E73" s="10">
        <v>1120214.3999999999</v>
      </c>
      <c r="F73" s="15">
        <v>0</v>
      </c>
      <c r="G73" s="15">
        <v>0</v>
      </c>
      <c r="H73" s="15">
        <v>0</v>
      </c>
      <c r="I73" s="17"/>
    </row>
    <row r="74" spans="1:9" ht="38.25" x14ac:dyDescent="0.25">
      <c r="A74" s="2" t="s">
        <v>78</v>
      </c>
      <c r="B74" s="3" t="s">
        <v>79</v>
      </c>
      <c r="C74" s="1" t="s">
        <v>18</v>
      </c>
      <c r="D74" s="9">
        <f t="shared" ref="D74:F74" si="15">SUM(D75:D77)</f>
        <v>5504497.0000000009</v>
      </c>
      <c r="E74" s="9">
        <f t="shared" si="15"/>
        <v>9395287.7999999989</v>
      </c>
      <c r="F74" s="9">
        <f t="shared" si="15"/>
        <v>5602665.9999999991</v>
      </c>
      <c r="G74" s="9">
        <f t="shared" ref="G74:G78" si="16">F74/E74*100</f>
        <v>59.632723544668842</v>
      </c>
      <c r="H74" s="9">
        <f t="shared" si="13"/>
        <v>101.78343270965536</v>
      </c>
      <c r="I74" s="17"/>
    </row>
    <row r="75" spans="1:9" ht="38.25" x14ac:dyDescent="0.25">
      <c r="A75" s="4" t="s">
        <v>80</v>
      </c>
      <c r="B75" s="1" t="s">
        <v>79</v>
      </c>
      <c r="C75" s="1" t="s">
        <v>1</v>
      </c>
      <c r="D75" s="10">
        <v>4271767.9000000004</v>
      </c>
      <c r="E75" s="10">
        <v>5436949.2999999998</v>
      </c>
      <c r="F75" s="10">
        <v>4237406.5999999996</v>
      </c>
      <c r="G75" s="10">
        <f t="shared" si="16"/>
        <v>77.937210118917235</v>
      </c>
      <c r="H75" s="10">
        <f t="shared" si="13"/>
        <v>99.195618750728457</v>
      </c>
      <c r="I75" s="17"/>
    </row>
    <row r="76" spans="1:9" x14ac:dyDescent="0.25">
      <c r="A76" s="4" t="s">
        <v>81</v>
      </c>
      <c r="B76" s="1" t="s">
        <v>79</v>
      </c>
      <c r="C76" s="1" t="s">
        <v>3</v>
      </c>
      <c r="D76" s="10">
        <v>737849.2</v>
      </c>
      <c r="E76" s="10">
        <v>3273433.4</v>
      </c>
      <c r="F76" s="10">
        <v>840287.8</v>
      </c>
      <c r="G76" s="10">
        <f t="shared" si="16"/>
        <v>25.669921984666011</v>
      </c>
      <c r="H76" s="10">
        <f t="shared" si="13"/>
        <v>113.88340598593859</v>
      </c>
      <c r="I76" s="17"/>
    </row>
    <row r="77" spans="1:9" ht="25.5" x14ac:dyDescent="0.25">
      <c r="A77" s="4" t="s">
        <v>82</v>
      </c>
      <c r="B77" s="1" t="s">
        <v>79</v>
      </c>
      <c r="C77" s="1" t="s">
        <v>5</v>
      </c>
      <c r="D77" s="10">
        <v>494879.9</v>
      </c>
      <c r="E77" s="10">
        <v>684905.1</v>
      </c>
      <c r="F77" s="10">
        <v>524971.6</v>
      </c>
      <c r="G77" s="10">
        <f t="shared" si="16"/>
        <v>76.648808718171324</v>
      </c>
      <c r="H77" s="10">
        <f t="shared" si="13"/>
        <v>106.08060662799194</v>
      </c>
      <c r="I77" s="17"/>
    </row>
    <row r="78" spans="1:9" x14ac:dyDescent="0.25">
      <c r="A78" s="6" t="s">
        <v>83</v>
      </c>
      <c r="B78" s="2" t="s">
        <v>18</v>
      </c>
      <c r="C78" s="2" t="s">
        <v>18</v>
      </c>
      <c r="D78" s="9">
        <f>SUM(D6,D15,D17,D21,D30,D35,D39,D48,D52,D59,D65,D69,D72,D74)</f>
        <v>81708102.900000006</v>
      </c>
      <c r="E78" s="9">
        <f t="shared" ref="E78:F78" si="17">SUM(E6,E15,E17,E21,E30,E35,E39,E48,E52,E59,E65,E69,E72,E74)</f>
        <v>139319204.80000001</v>
      </c>
      <c r="F78" s="9">
        <f t="shared" si="17"/>
        <v>90144511.599999994</v>
      </c>
      <c r="G78" s="9">
        <f t="shared" si="16"/>
        <v>64.703578899554543</v>
      </c>
      <c r="H78" s="9">
        <f t="shared" si="13"/>
        <v>110.32505761432871</v>
      </c>
      <c r="I78" s="17"/>
    </row>
  </sheetData>
  <mergeCells count="9">
    <mergeCell ref="A1:H1"/>
    <mergeCell ref="A2:H2"/>
    <mergeCell ref="A3:A4"/>
    <mergeCell ref="B3:C3"/>
    <mergeCell ref="D3:D4"/>
    <mergeCell ref="E3:E4"/>
    <mergeCell ref="F3:F4"/>
    <mergeCell ref="G3:G4"/>
    <mergeCell ref="H3:H4"/>
  </mergeCells>
  <phoneticPr fontId="12" type="noConversion"/>
  <pageMargins left="0.59055118110236227" right="0.39370078740157483" top="0.59055118110236227" bottom="0.62992125984251968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Веретельникова Анна Александровна</cp:lastModifiedBy>
  <cp:lastPrinted>2024-11-27T03:53:18Z</cp:lastPrinted>
  <dcterms:created xsi:type="dcterms:W3CDTF">2023-10-17T07:21:16Z</dcterms:created>
  <dcterms:modified xsi:type="dcterms:W3CDTF">2024-11-27T03:53:18Z</dcterms:modified>
</cp:coreProperties>
</file>