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9 месяцев 2024\на сайт\"/>
    </mc:Choice>
  </mc:AlternateContent>
  <xr:revisionPtr revIDLastSave="0" documentId="13_ncr:1_{39000944-24EA-4A25-A7CE-29A8956E02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7" r:id="rId1"/>
  </sheets>
  <definedNames>
    <definedName name="_xlnm.Print_Titles" localSheetId="0">Таблица!$9:$11</definedName>
    <definedName name="_xlnm.Print_Area" localSheetId="0">Таблица!$A$1:$G$53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3" i="7" l="1"/>
  <c r="G53" i="7" l="1"/>
  <c r="F53" i="7"/>
  <c r="E53" i="7"/>
  <c r="D53" i="7"/>
  <c r="G50" i="7" l="1"/>
  <c r="F50" i="7"/>
  <c r="G49" i="7"/>
  <c r="F49" i="7"/>
  <c r="G48" i="7"/>
  <c r="F48" i="7"/>
  <c r="G47" i="7"/>
  <c r="F47" i="7"/>
  <c r="G46" i="7"/>
  <c r="F46" i="7"/>
  <c r="G45" i="7"/>
  <c r="F45" i="7"/>
  <c r="G44" i="7"/>
  <c r="F44" i="7"/>
  <c r="F43" i="7"/>
  <c r="G43" i="7"/>
  <c r="C12" i="7" l="1"/>
  <c r="E18" i="7" l="1"/>
  <c r="D18" i="7"/>
  <c r="C18" i="7"/>
  <c r="G15" i="7" l="1"/>
  <c r="G16" i="7"/>
  <c r="G19" i="7"/>
  <c r="G20" i="7"/>
  <c r="G21" i="7"/>
  <c r="G22" i="7"/>
  <c r="G23" i="7"/>
  <c r="G25" i="7"/>
  <c r="G26" i="7"/>
  <c r="G28" i="7"/>
  <c r="G29" i="7"/>
  <c r="G30" i="7"/>
  <c r="G32" i="7"/>
  <c r="G33" i="7"/>
  <c r="G34" i="7"/>
  <c r="G36" i="7"/>
  <c r="G37" i="7"/>
  <c r="G38" i="7"/>
  <c r="G39" i="7"/>
  <c r="G40" i="7"/>
  <c r="G41" i="7"/>
  <c r="F15" i="7"/>
  <c r="F16" i="7"/>
  <c r="F19" i="7"/>
  <c r="F20" i="7"/>
  <c r="F21" i="7"/>
  <c r="F22" i="7"/>
  <c r="F23" i="7"/>
  <c r="F25" i="7"/>
  <c r="F26" i="7"/>
  <c r="F28" i="7"/>
  <c r="F29" i="7"/>
  <c r="F30" i="7"/>
  <c r="F32" i="7"/>
  <c r="F33" i="7"/>
  <c r="F34" i="7"/>
  <c r="F36" i="7"/>
  <c r="F37" i="7"/>
  <c r="F38" i="7"/>
  <c r="F39" i="7"/>
  <c r="F40" i="7"/>
  <c r="F41" i="7"/>
  <c r="D35" i="7"/>
  <c r="E35" i="7"/>
  <c r="C35" i="7"/>
  <c r="D14" i="7"/>
  <c r="E14" i="7"/>
  <c r="C14" i="7"/>
  <c r="D31" i="7"/>
  <c r="E31" i="7"/>
  <c r="C31" i="7"/>
  <c r="D27" i="7"/>
  <c r="E27" i="7"/>
  <c r="C27" i="7"/>
  <c r="D24" i="7"/>
  <c r="E24" i="7"/>
  <c r="C24" i="7"/>
  <c r="D17" i="7"/>
  <c r="E17" i="7"/>
  <c r="C17" i="7"/>
  <c r="F24" i="7" l="1"/>
  <c r="F27" i="7"/>
  <c r="F31" i="7"/>
  <c r="F14" i="7"/>
  <c r="G35" i="7"/>
  <c r="F35" i="7"/>
  <c r="D13" i="7"/>
  <c r="D12" i="7" s="1"/>
  <c r="C13" i="7"/>
  <c r="F17" i="7"/>
  <c r="G17" i="7"/>
  <c r="G27" i="7"/>
  <c r="G18" i="7"/>
  <c r="E13" i="7"/>
  <c r="F18" i="7"/>
  <c r="G24" i="7"/>
  <c r="G31" i="7"/>
  <c r="G14" i="7"/>
  <c r="G13" i="7" l="1"/>
  <c r="F13" i="7"/>
  <c r="E12" i="7"/>
  <c r="F12" i="7" l="1"/>
  <c r="G12" i="7"/>
</calcChain>
</file>

<file path=xl/sharedStrings.xml><?xml version="1.0" encoding="utf-8"?>
<sst xmlns="http://schemas.openxmlformats.org/spreadsheetml/2006/main" count="89" uniqueCount="86">
  <si>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</si>
  <si>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</si>
  <si>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</si>
  <si>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</si>
  <si>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</si>
  <si>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</si>
  <si>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</si>
  <si>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</si>
  <si>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</si>
  <si>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</si>
  <si>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</si>
  <si>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</si>
  <si>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</si>
  <si>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</si>
  <si>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</si>
  <si>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</si>
  <si>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</si>
  <si>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</si>
  <si>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</si>
  <si>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1 01 01000 00 0000 110</t>
  </si>
  <si>
    <t xml:space="preserve"> 1 01 02000 01 0000 110 </t>
  </si>
  <si>
    <t>1 03 00000 00 0000 000</t>
  </si>
  <si>
    <t>1 05 00000 00 0000 000</t>
  </si>
  <si>
    <t>1 06 00000 00 0000 000</t>
  </si>
  <si>
    <t>1 06 02000 02 0000 110</t>
  </si>
  <si>
    <t>1 06 04000 02 0000 110</t>
  </si>
  <si>
    <t>1 06 05000 02 0000 110</t>
  </si>
  <si>
    <t>Код бюджетной классификации</t>
  </si>
  <si>
    <t>Акцизы на алкогольную продукцию</t>
  </si>
  <si>
    <t>Акцизы на нефтепродукты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</si>
  <si>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</si>
  <si>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</si>
  <si>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</si>
  <si>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</si>
  <si>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</si>
  <si>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 xml:space="preserve">Темп роста к соответствующему периоду прошлого года, % 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</si>
  <si>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</si>
  <si>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</si>
  <si>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</si>
  <si>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</si>
  <si>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</si>
  <si>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</si>
  <si>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</si>
  <si>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</si>
  <si>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</si>
  <si>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</si>
  <si>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</si>
  <si>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</si>
  <si>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</si>
  <si>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</si>
  <si>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</si>
  <si>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</si>
  <si>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Наименование доходов 
(объем которых составляет более 10 %)</t>
  </si>
  <si>
    <t>Доходы от уплаты акцизов на нефтепродукты  по национальному проекту "Безопасные качественные дороги"</t>
  </si>
  <si>
    <t>Х</t>
  </si>
  <si>
    <t xml:space="preserve"> 1 01 00000 00 0000 000</t>
  </si>
  <si>
    <t>1 03 02000 01 0000 110</t>
  </si>
  <si>
    <t>1 05 01000 00 0000 110</t>
  </si>
  <si>
    <t xml:space="preserve"> 1 00 00000 00 0000 000</t>
  </si>
  <si>
    <t>Сведения об исполнении доходов бюджета Забайкальского края по состоянию на 01.10.2024 года 
(в сравнении с запланированными значениями на 2024 год и исполнением на 01.10.2023 года)</t>
  </si>
  <si>
    <t>Фактическое поступление на 01.10.2023 г., тыс. руб.</t>
  </si>
  <si>
    <t>Фактическое поступление на 01.10.2024 г., тыс. руб.</t>
  </si>
  <si>
    <t>Уточненные годовые бюджетные назначения 
(плановые бюджетные назначения в части доходов (план по доходам))  
на 01.10.2024 г., тыс. руб.</t>
  </si>
  <si>
    <t>% исполнения уточненных  годовых бюджетных назначений 
на 01.10.2024 г.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</si>
  <si>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</si>
  <si>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</si>
  <si>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</si>
  <si>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</si>
  <si>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</si>
  <si>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</si>
  <si>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</si>
  <si>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</si>
  <si>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</si>
  <si>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</si>
  <si>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</si>
  <si>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</si>
  <si>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</si>
  <si>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</si>
  <si>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</si>
  <si>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</si>
  <si>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</si>
  <si>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</si>
  <si>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 30,8 раза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</si>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</sst>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0.0"/>
    <numFmt numFmtId="166" formatCode="#,##0.0"/>
    <numFmt numFmtId="167" formatCode="0.0%"/>
    <numFmt numFmtId="168" formatCode="_-* #,##0.00_р_._-;\-* #,##0.00_р_._-;_-* &quot;-&quot;??_р_._-;_-@_-"/>
    <numFmt numFmtId="169" formatCode="###0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9"/>
      <color rgb="FF000000"/>
      <name val="Arial Cyr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6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" fillId="0" borderId="0" applyFont="0" applyFill="0" applyBorder="0" applyAlignment="0" applyProtection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8" fillId="15" borderId="0">
      <alignment horizontal="left"/>
    </xf>
    <xf numFmtId="49" fontId="29" fillId="0" borderId="0"/>
    <xf numFmtId="0" fontId="30" fillId="0" borderId="0">
      <alignment horizontal="left" vertical="center"/>
    </xf>
    <xf numFmtId="49" fontId="30" fillId="0" borderId="0">
      <alignment horizontal="left" vertical="center"/>
    </xf>
    <xf numFmtId="49" fontId="29" fillId="0" borderId="17">
      <alignment horizontal="right" vertical="center" wrapText="1"/>
    </xf>
    <xf numFmtId="49" fontId="29" fillId="0" borderId="17">
      <alignment horizontal="right" vertical="center" wrapText="1"/>
    </xf>
    <xf numFmtId="49" fontId="29" fillId="0" borderId="17"/>
    <xf numFmtId="49" fontId="31" fillId="0" borderId="0">
      <alignment horizontal="center" wrapText="1"/>
    </xf>
    <xf numFmtId="49" fontId="29" fillId="0" borderId="0"/>
    <xf numFmtId="49" fontId="29" fillId="0" borderId="18"/>
    <xf numFmtId="49" fontId="30" fillId="0" borderId="16">
      <alignment horizontal="center" vertical="center" wrapText="1"/>
    </xf>
    <xf numFmtId="0" fontId="32" fillId="16" borderId="16">
      <alignment vertical="center" wrapText="1"/>
    </xf>
    <xf numFmtId="0" fontId="30" fillId="0" borderId="16">
      <alignment horizontal="center" vertical="center" wrapText="1"/>
    </xf>
    <xf numFmtId="0" fontId="32" fillId="16" borderId="16">
      <alignment horizontal="center" vertical="center" wrapText="1"/>
    </xf>
    <xf numFmtId="49" fontId="29" fillId="0" borderId="19"/>
    <xf numFmtId="49" fontId="29" fillId="0" borderId="0">
      <alignment horizontal="right"/>
    </xf>
    <xf numFmtId="0" fontId="33" fillId="0" borderId="18"/>
    <xf numFmtId="0" fontId="33" fillId="0" borderId="16">
      <alignment wrapText="1"/>
    </xf>
    <xf numFmtId="0" fontId="33" fillId="0" borderId="19"/>
    <xf numFmtId="49" fontId="30" fillId="0" borderId="16">
      <alignment horizontal="center" vertical="center" wrapText="1"/>
    </xf>
    <xf numFmtId="49" fontId="30" fillId="0" borderId="16">
      <alignment horizontal="left" vertical="center" wrapText="1"/>
    </xf>
    <xf numFmtId="0" fontId="29" fillId="0" borderId="18"/>
    <xf numFmtId="49" fontId="29" fillId="0" borderId="19">
      <alignment horizontal="left"/>
    </xf>
    <xf numFmtId="0" fontId="30" fillId="0" borderId="0">
      <alignment horizontal="left" vertical="center" wrapText="1"/>
    </xf>
    <xf numFmtId="49" fontId="29" fillId="0" borderId="0">
      <alignment horizontal="center"/>
    </xf>
    <xf numFmtId="49" fontId="30" fillId="0" borderId="16"/>
    <xf numFmtId="4" fontId="30" fillId="0" borderId="16">
      <alignment horizontal="right" vertical="center" shrinkToFit="1"/>
    </xf>
    <xf numFmtId="49" fontId="29" fillId="0" borderId="18">
      <alignment horizontal="center"/>
    </xf>
    <xf numFmtId="49" fontId="29" fillId="0" borderId="19">
      <alignment horizontal="center"/>
    </xf>
    <xf numFmtId="169" fontId="29" fillId="0" borderId="18">
      <alignment horizontal="center"/>
    </xf>
    <xf numFmtId="0" fontId="34" fillId="0" borderId="0"/>
    <xf numFmtId="0" fontId="34" fillId="0" borderId="20"/>
    <xf numFmtId="0" fontId="26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61">
    <xf numFmtId="0" fontId="0" fillId="0" borderId="0" xfId="0"/>
    <xf numFmtId="165" fontId="20" fillId="14" borderId="0" xfId="0" applyNumberFormat="1" applyFont="1" applyFill="1"/>
    <xf numFmtId="165" fontId="21" fillId="14" borderId="0" xfId="0" applyNumberFormat="1" applyFont="1" applyFill="1"/>
    <xf numFmtId="0" fontId="18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horizontal="justify" vertical="center"/>
    </xf>
    <xf numFmtId="0" fontId="20" fillId="14" borderId="0" xfId="0" applyFont="1" applyFill="1"/>
    <xf numFmtId="0" fontId="20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0" fontId="24" fillId="14" borderId="0" xfId="0" applyFont="1" applyFill="1" applyBorder="1" applyAlignment="1">
      <alignment horizontal="justify" vertical="center"/>
    </xf>
    <xf numFmtId="165" fontId="23" fillId="14" borderId="10" xfId="0" applyNumberFormat="1" applyFont="1" applyFill="1" applyBorder="1" applyAlignment="1">
      <alignment horizontal="left" vertical="top" wrapText="1"/>
    </xf>
    <xf numFmtId="165" fontId="22" fillId="14" borderId="10" xfId="0" applyNumberFormat="1" applyFont="1" applyFill="1" applyBorder="1" applyAlignment="1">
      <alignment horizontal="center" vertical="top"/>
    </xf>
    <xf numFmtId="165" fontId="22" fillId="14" borderId="10" xfId="0" applyNumberFormat="1" applyFont="1" applyFill="1" applyBorder="1" applyAlignment="1">
      <alignment horizontal="left" vertical="top" wrapText="1"/>
    </xf>
    <xf numFmtId="165" fontId="19" fillId="14" borderId="10" xfId="0" applyNumberFormat="1" applyFont="1" applyFill="1" applyBorder="1" applyAlignment="1">
      <alignment horizontal="center" vertical="top"/>
    </xf>
    <xf numFmtId="165" fontId="19" fillId="14" borderId="10" xfId="0" applyNumberFormat="1" applyFont="1" applyFill="1" applyBorder="1" applyAlignment="1">
      <alignment horizontal="left" vertical="top" wrapText="1"/>
    </xf>
    <xf numFmtId="165" fontId="19" fillId="14" borderId="11" xfId="0" applyNumberFormat="1" applyFont="1" applyFill="1" applyBorder="1" applyAlignment="1">
      <alignment horizontal="left" vertical="top" wrapText="1"/>
    </xf>
    <xf numFmtId="165" fontId="22" fillId="14" borderId="11" xfId="0" applyNumberFormat="1" applyFont="1" applyFill="1" applyBorder="1" applyAlignment="1">
      <alignment horizontal="left" vertical="top" wrapText="1"/>
    </xf>
    <xf numFmtId="49" fontId="25" fillId="0" borderId="16" xfId="0" applyNumberFormat="1" applyFont="1" applyFill="1" applyBorder="1" applyAlignment="1">
      <alignment horizontal="center" vertical="top" wrapText="1"/>
    </xf>
    <xf numFmtId="0" fontId="19" fillId="14" borderId="10" xfId="0" applyFont="1" applyFill="1" applyBorder="1" applyAlignment="1">
      <alignment vertical="top" wrapText="1"/>
    </xf>
    <xf numFmtId="0" fontId="19" fillId="14" borderId="10" xfId="0" applyFont="1" applyFill="1" applyBorder="1" applyAlignment="1">
      <alignment horizontal="center" vertical="top"/>
    </xf>
    <xf numFmtId="0" fontId="19" fillId="14" borderId="10" xfId="0" applyFont="1" applyFill="1" applyBorder="1" applyAlignment="1">
      <alignment vertical="top"/>
    </xf>
    <xf numFmtId="0" fontId="22" fillId="14" borderId="10" xfId="0" applyNumberFormat="1" applyFont="1" applyFill="1" applyBorder="1" applyAlignment="1">
      <alignment horizontal="center"/>
    </xf>
    <xf numFmtId="0" fontId="22" fillId="14" borderId="10" xfId="0" applyNumberFormat="1" applyFont="1" applyFill="1" applyBorder="1" applyAlignment="1">
      <alignment horizontal="center" wrapText="1"/>
    </xf>
    <xf numFmtId="166" fontId="22" fillId="0" borderId="10" xfId="0" applyNumberFormat="1" applyFont="1" applyFill="1" applyBorder="1" applyAlignment="1">
      <alignment horizontal="center" vertical="top" wrapText="1"/>
    </xf>
    <xf numFmtId="166" fontId="22" fillId="0" borderId="0" xfId="0" applyNumberFormat="1" applyFont="1" applyFill="1" applyAlignment="1">
      <alignment horizontal="center" vertical="top"/>
    </xf>
    <xf numFmtId="166" fontId="22" fillId="0" borderId="10" xfId="0" applyNumberFormat="1" applyFont="1" applyFill="1" applyBorder="1" applyAlignment="1">
      <alignment horizontal="center" vertical="top"/>
    </xf>
    <xf numFmtId="166" fontId="19" fillId="0" borderId="10" xfId="0" applyNumberFormat="1" applyFont="1" applyFill="1" applyBorder="1" applyAlignment="1">
      <alignment horizontal="center" vertical="top" wrapText="1"/>
    </xf>
    <xf numFmtId="166" fontId="19" fillId="0" borderId="10" xfId="0" applyNumberFormat="1" applyFont="1" applyFill="1" applyBorder="1" applyAlignment="1">
      <alignment horizontal="center" vertical="top"/>
    </xf>
    <xf numFmtId="166" fontId="19" fillId="0" borderId="10" xfId="24" applyNumberFormat="1" applyFont="1" applyFill="1" applyBorder="1" applyAlignment="1">
      <alignment horizontal="center" vertical="top"/>
    </xf>
    <xf numFmtId="166" fontId="25" fillId="0" borderId="10" xfId="0" applyNumberFormat="1" applyFont="1" applyFill="1" applyBorder="1" applyAlignment="1">
      <alignment horizontal="center" vertical="top"/>
    </xf>
    <xf numFmtId="0" fontId="19" fillId="0" borderId="0" xfId="0" applyFont="1" applyFill="1" applyAlignment="1">
      <alignment horizontal="right"/>
    </xf>
    <xf numFmtId="0" fontId="22" fillId="0" borderId="10" xfId="0" applyNumberFormat="1" applyFont="1" applyFill="1" applyBorder="1" applyAlignment="1">
      <alignment horizontal="center"/>
    </xf>
    <xf numFmtId="166" fontId="19" fillId="14" borderId="10" xfId="64" applyNumberFormat="1" applyFont="1" applyFill="1" applyBorder="1" applyAlignment="1">
      <alignment horizontal="center" vertical="center"/>
    </xf>
    <xf numFmtId="0" fontId="22" fillId="14" borderId="10" xfId="0" applyFont="1" applyFill="1" applyBorder="1" applyAlignment="1">
      <alignment horizontal="center" vertical="center"/>
    </xf>
    <xf numFmtId="166" fontId="22" fillId="14" borderId="10" xfId="0" applyNumberFormat="1" applyFont="1" applyFill="1" applyBorder="1" applyAlignment="1">
      <alignment horizontal="center" vertical="center"/>
    </xf>
    <xf numFmtId="0" fontId="19" fillId="14" borderId="0" xfId="0" applyFont="1" applyFill="1" applyAlignment="1">
      <alignment horizontal="right"/>
    </xf>
    <xf numFmtId="0" fontId="20" fillId="14" borderId="0" xfId="0" applyFont="1" applyFill="1" applyAlignment="1">
      <alignment horizontal="justify" vertical="center"/>
    </xf>
    <xf numFmtId="0" fontId="20" fillId="14" borderId="0" xfId="0" applyFont="1" applyFill="1" applyBorder="1" applyAlignment="1">
      <alignment horizontal="justify" vertical="center"/>
    </xf>
    <xf numFmtId="0" fontId="19" fillId="14" borderId="0" xfId="0" applyFont="1" applyFill="1"/>
    <xf numFmtId="0" fontId="19" fillId="14" borderId="0" xfId="0" applyFont="1" applyFill="1" applyAlignment="1">
      <alignment vertical="center"/>
    </xf>
    <xf numFmtId="0" fontId="19" fillId="14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7" fontId="19" fillId="0" borderId="0" xfId="0" applyNumberFormat="1" applyFont="1" applyFill="1" applyAlignment="1">
      <alignment horizontal="center"/>
    </xf>
    <xf numFmtId="167" fontId="19" fillId="0" borderId="0" xfId="0" applyNumberFormat="1" applyFont="1" applyFill="1" applyAlignment="1">
      <alignment horizontal="right"/>
    </xf>
    <xf numFmtId="0" fontId="35" fillId="17" borderId="10" xfId="0" applyFont="1" applyFill="1" applyBorder="1" applyAlignment="1">
      <alignment horizontal="center" vertical="top"/>
    </xf>
    <xf numFmtId="0" fontId="35" fillId="17" borderId="10" xfId="0" applyFont="1" applyFill="1" applyBorder="1" applyAlignment="1">
      <alignment vertical="top" wrapText="1"/>
    </xf>
    <xf numFmtId="166" fontId="35" fillId="17" borderId="10" xfId="0" applyNumberFormat="1" applyFont="1" applyFill="1" applyBorder="1" applyAlignment="1">
      <alignment horizontal="center" vertical="center"/>
    </xf>
    <xf numFmtId="166" fontId="22" fillId="17" borderId="10" xfId="0" applyNumberFormat="1" applyFont="1" applyFill="1" applyBorder="1" applyAlignment="1">
      <alignment horizontal="center" vertical="center" wrapText="1"/>
    </xf>
    <xf numFmtId="0" fontId="25" fillId="17" borderId="10" xfId="0" applyFont="1" applyFill="1" applyBorder="1" applyAlignment="1">
      <alignment horizontal="center" vertical="top"/>
    </xf>
    <xf numFmtId="0" fontId="25" fillId="17" borderId="10" xfId="0" applyFont="1" applyFill="1" applyBorder="1" applyAlignment="1">
      <alignment vertical="top" wrapText="1"/>
    </xf>
    <xf numFmtId="166" fontId="25" fillId="17" borderId="10" xfId="0" applyNumberFormat="1" applyFont="1" applyFill="1" applyBorder="1" applyAlignment="1">
      <alignment horizontal="center" vertical="center"/>
    </xf>
    <xf numFmtId="0" fontId="19" fillId="14" borderId="0" xfId="0" applyFont="1" applyFill="1" applyAlignment="1">
      <alignment horizontal="right"/>
    </xf>
    <xf numFmtId="0" fontId="22" fillId="14" borderId="0" xfId="0" applyFont="1" applyFill="1" applyAlignment="1">
      <alignment horizontal="center" wrapText="1"/>
    </xf>
    <xf numFmtId="0" fontId="22" fillId="17" borderId="14" xfId="0" applyFont="1" applyFill="1" applyBorder="1" applyAlignment="1">
      <alignment horizontal="center" vertical="center" wrapText="1"/>
    </xf>
    <xf numFmtId="0" fontId="22" fillId="17" borderId="15" xfId="0" applyFont="1" applyFill="1" applyBorder="1" applyAlignment="1">
      <alignment horizontal="center" vertical="center" wrapText="1"/>
    </xf>
    <xf numFmtId="0" fontId="22" fillId="17" borderId="12" xfId="0" applyFont="1" applyFill="1" applyBorder="1" applyAlignment="1">
      <alignment horizontal="center" vertical="center" wrapText="1"/>
    </xf>
    <xf numFmtId="0" fontId="22" fillId="17" borderId="13" xfId="0" applyFont="1" applyFill="1" applyBorder="1" applyAlignment="1">
      <alignment horizontal="center" vertical="center" wrapText="1"/>
    </xf>
    <xf numFmtId="165" fontId="22" fillId="17" borderId="10" xfId="0" applyNumberFormat="1" applyFont="1" applyFill="1" applyBorder="1" applyAlignment="1">
      <alignment horizontal="center" vertical="center" wrapText="1"/>
    </xf>
    <xf numFmtId="0" fontId="22" fillId="17" borderId="10" xfId="0" applyFont="1" applyFill="1" applyBorder="1" applyAlignment="1">
      <alignment horizontal="center" vertical="center" wrapText="1"/>
    </xf>
    <xf numFmtId="0" fontId="19" fillId="17" borderId="10" xfId="0" applyFont="1" applyFill="1" applyBorder="1" applyAlignment="1">
      <alignment horizontal="center" vertical="center" wrapText="1"/>
    </xf>
    <xf numFmtId="167" fontId="22" fillId="17" borderId="10" xfId="0" applyNumberFormat="1" applyFont="1" applyFill="1" applyBorder="1" applyAlignment="1">
      <alignment horizontal="center" vertical="center" wrapText="1"/>
    </xf>
  </cellXfs>
  <cellStyles count="65">
    <cellStyle name="br" xfId="25" xr:uid="{FB459750-FC59-4A44-AF5F-80334BECD665}"/>
    <cellStyle name="col" xfId="26" xr:uid="{26C71389-AFE5-4CB8-9AAF-7169340C065E}"/>
    <cellStyle name="style0" xfId="27" xr:uid="{161DFCD9-A0A8-4107-A913-09CE9B23F05B}"/>
    <cellStyle name="td" xfId="28" xr:uid="{EADE2ED3-258A-4C8A-A6F7-6283E1BDE3AC}"/>
    <cellStyle name="tr" xfId="29" xr:uid="{37626DA2-8591-4FCC-8F2E-6D07CA04BD3A}"/>
    <cellStyle name="xl21" xfId="30" xr:uid="{CD7ABE02-7932-486E-A11F-05138334DBC7}"/>
    <cellStyle name="xl22" xfId="31" xr:uid="{FC5C068E-1D84-425A-9AEB-0F47C336001A}"/>
    <cellStyle name="xl23" xfId="32" xr:uid="{263BC0EA-7444-4958-BCB6-07A8F83DAF2C}"/>
    <cellStyle name="xl24" xfId="33" xr:uid="{0A6A4126-D521-46C5-9E9B-5526A4EEFFC1}"/>
    <cellStyle name="xl25" xfId="34" xr:uid="{EF7EBFB8-172E-4339-B70C-DACF72815A93}"/>
    <cellStyle name="xl26" xfId="35" xr:uid="{B3CE9893-5129-4F2A-9D5E-E461C496E4AF}"/>
    <cellStyle name="xl27" xfId="36" xr:uid="{9957CB19-3CC3-43C3-9F34-77D1FFE81D5B}"/>
    <cellStyle name="xl28" xfId="37" xr:uid="{2709AF48-A536-4C9C-9E3A-8BC0B7462B46}"/>
    <cellStyle name="xl29" xfId="38" xr:uid="{40C5F9C0-302B-4BBA-9204-ADD916B1A561}"/>
    <cellStyle name="xl30" xfId="39" xr:uid="{11F777C1-0DA6-4901-8F72-A8F4C49EC82E}"/>
    <cellStyle name="xl31" xfId="40" xr:uid="{AA0440B5-0ACF-4C9E-850B-53BCF3C05523}"/>
    <cellStyle name="xl32" xfId="41" xr:uid="{754F8E6C-FD76-426A-B876-FCB2AED1BADE}"/>
    <cellStyle name="xl33" xfId="42" xr:uid="{0349EC72-2C76-4959-8BFC-053C9EA51566}"/>
    <cellStyle name="xl34" xfId="43" xr:uid="{5D8F97C8-F4B2-4E6C-BCCA-E638A98B9DD3}"/>
    <cellStyle name="xl35" xfId="44" xr:uid="{65466EAB-A35E-4A3B-B8FF-C79A01D32AF1}"/>
    <cellStyle name="xl36" xfId="45" xr:uid="{BF51AC08-DC30-49F5-B00A-DC6DF9F878CF}"/>
    <cellStyle name="xl37" xfId="46" xr:uid="{563AE1CD-E32E-4CB6-94FF-FF0120B7A304}"/>
    <cellStyle name="xl38" xfId="47" xr:uid="{D95EAAB1-4881-4739-A5EB-5B95AF3C41F1}"/>
    <cellStyle name="xl39" xfId="48" xr:uid="{CC35C15D-6F19-4996-9C08-E241B49BCB7D}"/>
    <cellStyle name="xl40" xfId="49" xr:uid="{5627FE79-E955-4CCC-9C6D-53E098C80E76}"/>
    <cellStyle name="xl41" xfId="50" xr:uid="{E865C496-65C2-4BF9-B621-7B8B2E85445E}"/>
    <cellStyle name="xl42" xfId="51" xr:uid="{9FBE748C-D97A-40FD-8A07-87C1A6593263}"/>
    <cellStyle name="xl43" xfId="52" xr:uid="{5ED1EA9C-3A95-4F1C-BA91-9BA2B87A1F7E}"/>
    <cellStyle name="xl44" xfId="53" xr:uid="{0C89DF43-0239-4B0B-9360-06B914CE84C5}"/>
    <cellStyle name="xl45" xfId="54" xr:uid="{E8822BB2-3DA7-4064-95A5-317D3D04E64D}"/>
    <cellStyle name="xl46" xfId="55" xr:uid="{61ABDCA5-9761-4185-A8DD-9285EBF94836}"/>
    <cellStyle name="xl47" xfId="56" xr:uid="{9DD1E07C-6F52-4323-B56C-DB50192803C4}"/>
    <cellStyle name="xl48" xfId="57" xr:uid="{326A2771-489B-41D9-8E2D-3131CC1F3795}"/>
    <cellStyle name="xl49" xfId="58" xr:uid="{729A8B5D-434F-4712-970E-D0C31EC8879C}"/>
    <cellStyle name="xl50" xfId="59" xr:uid="{D33DD0C9-D25E-424A-A612-6E1939459DDB}"/>
    <cellStyle name="xl51" xfId="60" xr:uid="{CEB42A76-D6F9-44BC-BABB-A635AD0219CE}"/>
    <cellStyle name="xl52" xfId="61" xr:uid="{BD3F4087-B40E-4B40-808A-E60126E7C151}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62" xr:uid="{6F92EF45-71D5-45FA-920D-231FEB1BF5E0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Финансовый 2" xfId="64" xr:uid="{7D822892-C232-4CA5-9DDE-C64FA1037411}"/>
    <cellStyle name="Финансовый 3" xfId="63" xr:uid="{6B873C88-35DF-48DB-8484-414F3E185049}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view="pageBreakPreview" topLeftCell="A35" zoomScaleNormal="40" zoomScaleSheetLayoutView="100" workbookViewId="0">
      <selection activeCell="G53" sqref="G53"/>
    </sheetView>
  </sheetViews>
  <sheetFormatPr defaultRowHeight="15.75" x14ac:dyDescent="0.25"/>
  <cols>
    <col min="1" max="1" width="21" style="38" customWidth="1"/>
    <col min="2" max="2" width="40.5703125" style="39" customWidth="1"/>
    <col min="3" max="3" width="13.7109375" style="39" customWidth="1"/>
    <col min="4" max="4" width="23.85546875" style="38" customWidth="1"/>
    <col min="5" max="5" width="13.85546875" style="40" customWidth="1"/>
    <col min="6" max="6" width="16.28515625" style="41" customWidth="1"/>
    <col min="7" max="7" width="16.42578125" style="42" customWidth="1"/>
    <col min="8" max="16384" width="9.140625" style="4"/>
  </cols>
  <sheetData>
    <row r="1" spans="1:8" ht="14.25" hidden="1" customHeight="1" x14ac:dyDescent="0.25"/>
    <row r="2" spans="1:8" ht="14.25" hidden="1" customHeight="1" x14ac:dyDescent="0.25"/>
    <row r="3" spans="1:8" ht="15" hidden="1" customHeight="1" x14ac:dyDescent="0.25"/>
    <row r="4" spans="1:8" ht="2.25" customHeight="1" x14ac:dyDescent="0.25">
      <c r="E4" s="51"/>
      <c r="F4" s="51"/>
      <c r="G4" s="51"/>
    </row>
    <row r="5" spans="1:8" ht="2.25" customHeight="1" x14ac:dyDescent="0.25">
      <c r="E5" s="35"/>
      <c r="F5" s="30"/>
      <c r="G5" s="30"/>
    </row>
    <row r="6" spans="1:8" ht="2.25" customHeight="1" x14ac:dyDescent="0.25">
      <c r="E6" s="35"/>
      <c r="F6" s="30"/>
      <c r="G6" s="30"/>
    </row>
    <row r="7" spans="1:8" s="3" customFormat="1" ht="46.5" customHeight="1" x14ac:dyDescent="0.3">
      <c r="A7" s="52" t="s">
        <v>59</v>
      </c>
      <c r="B7" s="52"/>
      <c r="C7" s="52"/>
      <c r="D7" s="52"/>
      <c r="E7" s="52"/>
      <c r="F7" s="52"/>
      <c r="G7" s="52"/>
    </row>
    <row r="8" spans="1:8" ht="33.75" customHeight="1" x14ac:dyDescent="0.25">
      <c r="G8" s="43" t="s">
        <v>15</v>
      </c>
    </row>
    <row r="9" spans="1:8" s="6" customFormat="1" ht="42" customHeight="1" x14ac:dyDescent="0.2">
      <c r="A9" s="53" t="s">
        <v>27</v>
      </c>
      <c r="B9" s="53" t="s">
        <v>52</v>
      </c>
      <c r="C9" s="55" t="s">
        <v>60</v>
      </c>
      <c r="D9" s="57" t="s">
        <v>62</v>
      </c>
      <c r="E9" s="58" t="s">
        <v>61</v>
      </c>
      <c r="F9" s="55" t="s">
        <v>63</v>
      </c>
      <c r="G9" s="60" t="s">
        <v>35</v>
      </c>
    </row>
    <row r="10" spans="1:8" s="6" customFormat="1" ht="38.25" customHeight="1" x14ac:dyDescent="0.2">
      <c r="A10" s="54"/>
      <c r="B10" s="54"/>
      <c r="C10" s="56"/>
      <c r="D10" s="57"/>
      <c r="E10" s="59"/>
      <c r="F10" s="56"/>
      <c r="G10" s="60"/>
    </row>
    <row r="11" spans="1:8" s="7" customFormat="1" ht="11.25" customHeight="1" x14ac:dyDescent="0.2">
      <c r="A11" s="21">
        <v>1</v>
      </c>
      <c r="B11" s="22">
        <v>2</v>
      </c>
      <c r="C11" s="21">
        <v>3</v>
      </c>
      <c r="D11" s="22">
        <v>4</v>
      </c>
      <c r="E11" s="21">
        <v>5</v>
      </c>
      <c r="F11" s="31">
        <v>6</v>
      </c>
      <c r="G11" s="31">
        <v>7</v>
      </c>
    </row>
    <row r="12" spans="1:8" s="2" customFormat="1" ht="27.75" customHeight="1" x14ac:dyDescent="0.2">
      <c r="A12" s="11" t="s">
        <v>58</v>
      </c>
      <c r="B12" s="12" t="s">
        <v>14</v>
      </c>
      <c r="C12" s="23">
        <f>C13+C35</f>
        <v>50007721</v>
      </c>
      <c r="D12" s="23">
        <f t="shared" ref="D12:E12" si="0">D13+D35</f>
        <v>76971842.799999997</v>
      </c>
      <c r="E12" s="23">
        <f t="shared" si="0"/>
        <v>54629615.300000004</v>
      </c>
      <c r="F12" s="23">
        <f>E12/D12*100</f>
        <v>70.97350578177921</v>
      </c>
      <c r="G12" s="23">
        <f>E12/C12*100</f>
        <v>109.24236139455346</v>
      </c>
    </row>
    <row r="13" spans="1:8" s="2" customFormat="1" ht="13.5" customHeight="1" x14ac:dyDescent="0.2">
      <c r="A13" s="11"/>
      <c r="B13" s="12" t="s">
        <v>16</v>
      </c>
      <c r="C13" s="23">
        <f>C14+C17+C24+C27+C31+C34</f>
        <v>48787095.700000003</v>
      </c>
      <c r="D13" s="23">
        <f t="shared" ref="D13:E13" si="1">D14+D17+D24+D27+D31+D34</f>
        <v>74702149.299999997</v>
      </c>
      <c r="E13" s="23">
        <f t="shared" si="1"/>
        <v>52208163.200000003</v>
      </c>
      <c r="F13" s="23">
        <f t="shared" ref="F13:F41" si="2">E13/D13*100</f>
        <v>69.888435191248249</v>
      </c>
      <c r="G13" s="23">
        <f t="shared" ref="G13:G52" si="3">E13/C13*100</f>
        <v>107.0122384842023</v>
      </c>
    </row>
    <row r="14" spans="1:8" s="2" customFormat="1" ht="13.5" customHeight="1" x14ac:dyDescent="0.2">
      <c r="A14" s="11" t="s">
        <v>55</v>
      </c>
      <c r="B14" s="12" t="s">
        <v>0</v>
      </c>
      <c r="C14" s="24">
        <f>C15+C16</f>
        <v>33654306.399999999</v>
      </c>
      <c r="D14" s="25">
        <f t="shared" ref="D14:E14" si="4">D15+D16</f>
        <v>50759638</v>
      </c>
      <c r="E14" s="24">
        <f t="shared" si="4"/>
        <v>34961566.100000001</v>
      </c>
      <c r="F14" s="23">
        <f t="shared" si="2"/>
        <v>68.876704952072359</v>
      </c>
      <c r="G14" s="23">
        <f t="shared" si="3"/>
        <v>103.884375700579</v>
      </c>
    </row>
    <row r="15" spans="1:8" s="1" customFormat="1" ht="14.25" customHeight="1" x14ac:dyDescent="0.2">
      <c r="A15" s="13" t="s">
        <v>19</v>
      </c>
      <c r="B15" s="14" t="s">
        <v>1</v>
      </c>
      <c r="C15" s="32">
        <v>17282728.199999999</v>
      </c>
      <c r="D15" s="26">
        <v>22158281</v>
      </c>
      <c r="E15" s="26">
        <v>15706141</v>
      </c>
      <c r="F15" s="26">
        <f t="shared" si="2"/>
        <v>70.881585985844296</v>
      </c>
      <c r="G15" s="26">
        <f t="shared" si="3"/>
        <v>90.877671732406228</v>
      </c>
      <c r="H15" s="2"/>
    </row>
    <row r="16" spans="1:8" s="1" customFormat="1" ht="14.25" customHeight="1" x14ac:dyDescent="0.2">
      <c r="A16" s="13" t="s">
        <v>20</v>
      </c>
      <c r="B16" s="14" t="s">
        <v>2</v>
      </c>
      <c r="C16" s="32">
        <v>16371578.199999999</v>
      </c>
      <c r="D16" s="26">
        <v>28601357</v>
      </c>
      <c r="E16" s="27">
        <v>19255425.100000001</v>
      </c>
      <c r="F16" s="26">
        <f t="shared" si="2"/>
        <v>67.323466855086636</v>
      </c>
      <c r="G16" s="26">
        <f t="shared" si="3"/>
        <v>117.61495968665992</v>
      </c>
      <c r="H16" s="2"/>
    </row>
    <row r="17" spans="1:8" s="2" customFormat="1" ht="25.5" x14ac:dyDescent="0.2">
      <c r="A17" s="11" t="s">
        <v>21</v>
      </c>
      <c r="B17" s="12" t="s">
        <v>3</v>
      </c>
      <c r="C17" s="23">
        <f>C18</f>
        <v>6110396.4000000004</v>
      </c>
      <c r="D17" s="23">
        <f t="shared" ref="D17:E17" si="5">D18</f>
        <v>8924168</v>
      </c>
      <c r="E17" s="23">
        <f t="shared" si="5"/>
        <v>6070187</v>
      </c>
      <c r="F17" s="23">
        <f t="shared" si="2"/>
        <v>68.019640598428893</v>
      </c>
      <c r="G17" s="23">
        <f t="shared" si="3"/>
        <v>99.341951039379367</v>
      </c>
    </row>
    <row r="18" spans="1:8" s="1" customFormat="1" ht="37.5" customHeight="1" x14ac:dyDescent="0.2">
      <c r="A18" s="13" t="s">
        <v>56</v>
      </c>
      <c r="B18" s="14" t="s">
        <v>4</v>
      </c>
      <c r="C18" s="26">
        <f>C19+C20+C21+C22+C23</f>
        <v>6110396.4000000004</v>
      </c>
      <c r="D18" s="26">
        <f t="shared" ref="D18" si="6">D19+D20+D21+D22+D23</f>
        <v>8924168</v>
      </c>
      <c r="E18" s="26">
        <f>E19+E20+E21+E22+E23</f>
        <v>6070187</v>
      </c>
      <c r="F18" s="26">
        <f t="shared" si="2"/>
        <v>68.019640598428893</v>
      </c>
      <c r="G18" s="26">
        <f t="shared" si="3"/>
        <v>99.341951039379367</v>
      </c>
      <c r="H18" s="2"/>
    </row>
    <row r="19" spans="1:8" s="1" customFormat="1" ht="13.5" customHeight="1" x14ac:dyDescent="0.2">
      <c r="A19" s="13"/>
      <c r="B19" s="10" t="s">
        <v>30</v>
      </c>
      <c r="C19" s="27">
        <v>11290.2</v>
      </c>
      <c r="D19" s="26">
        <v>16502</v>
      </c>
      <c r="E19" s="27">
        <v>17793.099999999999</v>
      </c>
      <c r="F19" s="26">
        <f t="shared" si="2"/>
        <v>107.82390013331718</v>
      </c>
      <c r="G19" s="26">
        <f t="shared" si="3"/>
        <v>157.5977396326017</v>
      </c>
      <c r="H19" s="2"/>
    </row>
    <row r="20" spans="1:8" s="1" customFormat="1" ht="15.75" customHeight="1" x14ac:dyDescent="0.2">
      <c r="A20" s="13"/>
      <c r="B20" s="10" t="s">
        <v>28</v>
      </c>
      <c r="C20" s="27">
        <v>1073382.7</v>
      </c>
      <c r="D20" s="26">
        <v>1577673.4</v>
      </c>
      <c r="E20" s="27">
        <v>1074466.3</v>
      </c>
      <c r="F20" s="26">
        <f t="shared" si="2"/>
        <v>68.104482207787754</v>
      </c>
      <c r="G20" s="26">
        <f t="shared" si="3"/>
        <v>100.10095187857975</v>
      </c>
      <c r="H20" s="2"/>
    </row>
    <row r="21" spans="1:8" s="1" customFormat="1" ht="26.25" customHeight="1" x14ac:dyDescent="0.2">
      <c r="A21" s="13"/>
      <c r="B21" s="10" t="s">
        <v>34</v>
      </c>
      <c r="C21" s="27">
        <v>2889.6</v>
      </c>
      <c r="D21" s="26">
        <v>4054.6</v>
      </c>
      <c r="E21" s="27">
        <v>3327.8</v>
      </c>
      <c r="F21" s="26">
        <f t="shared" si="2"/>
        <v>82.074680609677912</v>
      </c>
      <c r="G21" s="26">
        <f t="shared" si="3"/>
        <v>115.16472868217056</v>
      </c>
      <c r="H21" s="2"/>
    </row>
    <row r="22" spans="1:8" s="1" customFormat="1" ht="12" customHeight="1" x14ac:dyDescent="0.2">
      <c r="A22" s="13"/>
      <c r="B22" s="10" t="s">
        <v>29</v>
      </c>
      <c r="C22" s="27">
        <v>2626797.2000000002</v>
      </c>
      <c r="D22" s="26">
        <v>3785090.1</v>
      </c>
      <c r="E22" s="27">
        <v>2570225.4</v>
      </c>
      <c r="F22" s="26">
        <f t="shared" si="2"/>
        <v>67.903942365863358</v>
      </c>
      <c r="G22" s="26">
        <f t="shared" si="3"/>
        <v>97.84635829518929</v>
      </c>
      <c r="H22" s="2"/>
    </row>
    <row r="23" spans="1:8" s="1" customFormat="1" ht="39" customHeight="1" x14ac:dyDescent="0.2">
      <c r="A23" s="13"/>
      <c r="B23" s="10" t="s">
        <v>53</v>
      </c>
      <c r="C23" s="27">
        <v>2396036.7000000002</v>
      </c>
      <c r="D23" s="26">
        <v>3540847.9</v>
      </c>
      <c r="E23" s="27">
        <v>2404374.4</v>
      </c>
      <c r="F23" s="26">
        <f t="shared" si="2"/>
        <v>67.903916460235408</v>
      </c>
      <c r="G23" s="26">
        <f t="shared" si="3"/>
        <v>100.3479788101743</v>
      </c>
      <c r="H23" s="2"/>
    </row>
    <row r="24" spans="1:8" s="2" customFormat="1" ht="14.25" customHeight="1" x14ac:dyDescent="0.2">
      <c r="A24" s="11" t="s">
        <v>22</v>
      </c>
      <c r="B24" s="12" t="s">
        <v>5</v>
      </c>
      <c r="C24" s="23">
        <f>C25+C26</f>
        <v>2252828.7000000002</v>
      </c>
      <c r="D24" s="23">
        <f t="shared" ref="D24:E24" si="7">D25+D26</f>
        <v>4234306.5</v>
      </c>
      <c r="E24" s="23">
        <f t="shared" si="7"/>
        <v>3183251.2</v>
      </c>
      <c r="F24" s="23">
        <f t="shared" si="2"/>
        <v>75.177628260967893</v>
      </c>
      <c r="G24" s="23">
        <f t="shared" si="3"/>
        <v>141.30018851411117</v>
      </c>
    </row>
    <row r="25" spans="1:8" s="1" customFormat="1" ht="24" customHeight="1" x14ac:dyDescent="0.2">
      <c r="A25" s="13" t="s">
        <v>57</v>
      </c>
      <c r="B25" s="14" t="s">
        <v>13</v>
      </c>
      <c r="C25" s="27">
        <v>2189866.6</v>
      </c>
      <c r="D25" s="26">
        <v>4078612.5</v>
      </c>
      <c r="E25" s="27">
        <v>3078561.7</v>
      </c>
      <c r="F25" s="26">
        <f t="shared" si="2"/>
        <v>75.480612585775191</v>
      </c>
      <c r="G25" s="26">
        <f t="shared" si="3"/>
        <v>140.58215692225272</v>
      </c>
      <c r="H25" s="2"/>
    </row>
    <row r="26" spans="1:8" s="1" customFormat="1" ht="15" customHeight="1" x14ac:dyDescent="0.2">
      <c r="A26" s="13" t="s">
        <v>36</v>
      </c>
      <c r="B26" s="14" t="s">
        <v>37</v>
      </c>
      <c r="C26" s="26">
        <v>62962.1</v>
      </c>
      <c r="D26" s="26">
        <v>155694</v>
      </c>
      <c r="E26" s="26">
        <v>104689.5</v>
      </c>
      <c r="F26" s="26">
        <f t="shared" si="2"/>
        <v>67.240548768738677</v>
      </c>
      <c r="G26" s="26">
        <f t="shared" si="3"/>
        <v>166.27383775318802</v>
      </c>
      <c r="H26" s="2"/>
    </row>
    <row r="27" spans="1:8" s="2" customFormat="1" ht="15" customHeight="1" x14ac:dyDescent="0.2">
      <c r="A27" s="11" t="s">
        <v>23</v>
      </c>
      <c r="B27" s="12" t="s">
        <v>6</v>
      </c>
      <c r="C27" s="23">
        <f>C28+C29+C30</f>
        <v>4639360.6999999993</v>
      </c>
      <c r="D27" s="23">
        <f t="shared" ref="D27:E27" si="8">D28+D29+D30</f>
        <v>7160045.7999999998</v>
      </c>
      <c r="E27" s="23">
        <f t="shared" si="8"/>
        <v>5206463.8</v>
      </c>
      <c r="F27" s="23">
        <f t="shared" si="2"/>
        <v>72.715509724812094</v>
      </c>
      <c r="G27" s="23">
        <f t="shared" si="3"/>
        <v>112.22373375711012</v>
      </c>
    </row>
    <row r="28" spans="1:8" s="1" customFormat="1" ht="15" customHeight="1" x14ac:dyDescent="0.2">
      <c r="A28" s="13" t="s">
        <v>24</v>
      </c>
      <c r="B28" s="15" t="s">
        <v>11</v>
      </c>
      <c r="C28" s="27">
        <v>4377790.5999999996</v>
      </c>
      <c r="D28" s="26">
        <v>6356617</v>
      </c>
      <c r="E28" s="27">
        <v>4796867.2</v>
      </c>
      <c r="F28" s="26">
        <f t="shared" si="2"/>
        <v>75.462580174328579</v>
      </c>
      <c r="G28" s="26">
        <f t="shared" si="3"/>
        <v>109.57278769797716</v>
      </c>
      <c r="H28" s="2"/>
    </row>
    <row r="29" spans="1:8" s="1" customFormat="1" ht="15" customHeight="1" x14ac:dyDescent="0.2">
      <c r="A29" s="13" t="s">
        <v>25</v>
      </c>
      <c r="B29" s="15" t="s">
        <v>8</v>
      </c>
      <c r="C29" s="27">
        <v>260407.8</v>
      </c>
      <c r="D29" s="26">
        <v>801748.8</v>
      </c>
      <c r="E29" s="27">
        <v>408742.6</v>
      </c>
      <c r="F29" s="26">
        <f t="shared" si="2"/>
        <v>50.981379703967121</v>
      </c>
      <c r="G29" s="26">
        <f t="shared" si="3"/>
        <v>156.96250265929055</v>
      </c>
      <c r="H29" s="2"/>
    </row>
    <row r="30" spans="1:8" s="1" customFormat="1" ht="12.75" x14ac:dyDescent="0.2">
      <c r="A30" s="13" t="s">
        <v>26</v>
      </c>
      <c r="B30" s="15" t="s">
        <v>12</v>
      </c>
      <c r="C30" s="27">
        <v>1162.3</v>
      </c>
      <c r="D30" s="26">
        <v>1680</v>
      </c>
      <c r="E30" s="27">
        <v>854</v>
      </c>
      <c r="F30" s="26">
        <f t="shared" si="2"/>
        <v>50.833333333333329</v>
      </c>
      <c r="G30" s="26">
        <f t="shared" si="3"/>
        <v>73.475006452723051</v>
      </c>
      <c r="H30" s="2"/>
    </row>
    <row r="31" spans="1:8" s="1" customFormat="1" ht="25.5" x14ac:dyDescent="0.2">
      <c r="A31" s="11" t="s">
        <v>31</v>
      </c>
      <c r="B31" s="16" t="s">
        <v>7</v>
      </c>
      <c r="C31" s="23">
        <f>C32+C33</f>
        <v>2043724</v>
      </c>
      <c r="D31" s="23">
        <f t="shared" ref="D31:E31" si="9">D32+D33</f>
        <v>3539642</v>
      </c>
      <c r="E31" s="23">
        <f t="shared" si="9"/>
        <v>2711151.9</v>
      </c>
      <c r="F31" s="23">
        <f t="shared" si="2"/>
        <v>76.593957807032467</v>
      </c>
      <c r="G31" s="23">
        <f t="shared" si="3"/>
        <v>132.657438088509</v>
      </c>
      <c r="H31" s="2"/>
    </row>
    <row r="32" spans="1:8" s="1" customFormat="1" ht="12.75" x14ac:dyDescent="0.2">
      <c r="A32" s="13" t="s">
        <v>32</v>
      </c>
      <c r="B32" s="15" t="s">
        <v>9</v>
      </c>
      <c r="C32" s="27">
        <v>2033185.7</v>
      </c>
      <c r="D32" s="26">
        <v>3526572</v>
      </c>
      <c r="E32" s="27">
        <v>2700120.1</v>
      </c>
      <c r="F32" s="26">
        <f t="shared" si="2"/>
        <v>76.565007037996097</v>
      </c>
      <c r="G32" s="26">
        <f t="shared" si="3"/>
        <v>132.80243413083224</v>
      </c>
      <c r="H32" s="2"/>
    </row>
    <row r="33" spans="1:8" s="1" customFormat="1" ht="41.25" customHeight="1" x14ac:dyDescent="0.2">
      <c r="A33" s="13" t="s">
        <v>33</v>
      </c>
      <c r="B33" s="15" t="s">
        <v>10</v>
      </c>
      <c r="C33" s="27">
        <v>10538.3</v>
      </c>
      <c r="D33" s="26">
        <v>13070</v>
      </c>
      <c r="E33" s="27">
        <v>11031.8</v>
      </c>
      <c r="F33" s="26">
        <f t="shared" si="2"/>
        <v>84.405508798775813</v>
      </c>
      <c r="G33" s="26">
        <f t="shared" si="3"/>
        <v>104.68291849729083</v>
      </c>
      <c r="H33" s="2"/>
    </row>
    <row r="34" spans="1:8" s="2" customFormat="1" ht="12.75" customHeight="1" x14ac:dyDescent="0.2">
      <c r="A34" s="11"/>
      <c r="B34" s="16" t="s">
        <v>18</v>
      </c>
      <c r="C34" s="23">
        <v>86479.5</v>
      </c>
      <c r="D34" s="23">
        <v>84349</v>
      </c>
      <c r="E34" s="23">
        <v>75543.199999999997</v>
      </c>
      <c r="F34" s="23">
        <f t="shared" si="2"/>
        <v>89.560279315700242</v>
      </c>
      <c r="G34" s="23">
        <f t="shared" si="3"/>
        <v>87.353881555744422</v>
      </c>
    </row>
    <row r="35" spans="1:8" s="2" customFormat="1" ht="15" customHeight="1" x14ac:dyDescent="0.2">
      <c r="A35" s="11"/>
      <c r="B35" s="16" t="s">
        <v>17</v>
      </c>
      <c r="C35" s="23">
        <f>C36+C37+C38+C39+C40+C41+C42</f>
        <v>1220625.2999999998</v>
      </c>
      <c r="D35" s="23">
        <f t="shared" ref="D35:E35" si="10">D36+D37+D38+D39+D40+D41+D42</f>
        <v>2269693.5</v>
      </c>
      <c r="E35" s="23">
        <f t="shared" si="10"/>
        <v>2421452.1</v>
      </c>
      <c r="F35" s="23">
        <f t="shared" si="2"/>
        <v>106.68630367932938</v>
      </c>
      <c r="G35" s="23">
        <f t="shared" si="3"/>
        <v>198.37800347084405</v>
      </c>
    </row>
    <row r="36" spans="1:8" s="8" customFormat="1" ht="38.25" x14ac:dyDescent="0.2">
      <c r="A36" s="17" t="s">
        <v>38</v>
      </c>
      <c r="B36" s="18" t="s">
        <v>39</v>
      </c>
      <c r="C36" s="28">
        <v>242207.9</v>
      </c>
      <c r="D36" s="28">
        <v>1368501.6</v>
      </c>
      <c r="E36" s="28">
        <v>1197651.8</v>
      </c>
      <c r="F36" s="26">
        <f t="shared" si="2"/>
        <v>87.515557161204626</v>
      </c>
      <c r="G36" s="26">
        <f t="shared" si="3"/>
        <v>494.47264106579513</v>
      </c>
      <c r="H36" s="2"/>
    </row>
    <row r="37" spans="1:8" s="8" customFormat="1" ht="26.25" customHeight="1" x14ac:dyDescent="0.2">
      <c r="A37" s="19" t="s">
        <v>40</v>
      </c>
      <c r="B37" s="18" t="s">
        <v>41</v>
      </c>
      <c r="C37" s="28">
        <v>176337.9</v>
      </c>
      <c r="D37" s="28">
        <v>249686.1</v>
      </c>
      <c r="E37" s="28">
        <v>181951.9</v>
      </c>
      <c r="F37" s="26">
        <f t="shared" si="2"/>
        <v>72.872258407656659</v>
      </c>
      <c r="G37" s="26">
        <f t="shared" si="3"/>
        <v>103.18366046096727</v>
      </c>
      <c r="H37" s="2"/>
    </row>
    <row r="38" spans="1:8" s="8" customFormat="1" ht="25.5" x14ac:dyDescent="0.2">
      <c r="A38" s="19" t="s">
        <v>42</v>
      </c>
      <c r="B38" s="18" t="s">
        <v>43</v>
      </c>
      <c r="C38" s="28">
        <v>189460.1</v>
      </c>
      <c r="D38" s="28">
        <v>108355.9</v>
      </c>
      <c r="E38" s="28">
        <v>283003.2</v>
      </c>
      <c r="F38" s="26">
        <f t="shared" si="2"/>
        <v>261.17931741603371</v>
      </c>
      <c r="G38" s="26">
        <f t="shared" si="3"/>
        <v>149.37350925076046</v>
      </c>
      <c r="H38" s="2"/>
    </row>
    <row r="39" spans="1:8" s="37" customFormat="1" ht="25.5" x14ac:dyDescent="0.2">
      <c r="A39" s="19" t="s">
        <v>44</v>
      </c>
      <c r="B39" s="18" t="s">
        <v>45</v>
      </c>
      <c r="C39" s="28">
        <v>5814.8</v>
      </c>
      <c r="D39" s="28">
        <v>4399.8</v>
      </c>
      <c r="E39" s="28">
        <v>5015.3999999999996</v>
      </c>
      <c r="F39" s="26">
        <f t="shared" si="2"/>
        <v>113.99154507023046</v>
      </c>
      <c r="G39" s="26">
        <f t="shared" si="3"/>
        <v>86.252321661966008</v>
      </c>
      <c r="H39" s="2"/>
    </row>
    <row r="40" spans="1:8" s="8" customFormat="1" x14ac:dyDescent="0.2">
      <c r="A40" s="19" t="s">
        <v>46</v>
      </c>
      <c r="B40" s="18" t="s">
        <v>47</v>
      </c>
      <c r="C40" s="28">
        <v>2633.2</v>
      </c>
      <c r="D40" s="28">
        <v>1911.8</v>
      </c>
      <c r="E40" s="28">
        <v>3311.1</v>
      </c>
      <c r="F40" s="26">
        <f t="shared" si="2"/>
        <v>173.19280259441362</v>
      </c>
      <c r="G40" s="26">
        <f t="shared" si="3"/>
        <v>125.74434148564484</v>
      </c>
      <c r="H40" s="2"/>
    </row>
    <row r="41" spans="1:8" s="8" customFormat="1" x14ac:dyDescent="0.2">
      <c r="A41" s="19" t="s">
        <v>48</v>
      </c>
      <c r="B41" s="18" t="s">
        <v>49</v>
      </c>
      <c r="C41" s="28">
        <v>604442.5</v>
      </c>
      <c r="D41" s="28">
        <v>536838.30000000005</v>
      </c>
      <c r="E41" s="28">
        <v>748956.1</v>
      </c>
      <c r="F41" s="26">
        <f t="shared" si="2"/>
        <v>139.51241928901121</v>
      </c>
      <c r="G41" s="26">
        <f t="shared" si="3"/>
        <v>123.90857691178235</v>
      </c>
      <c r="H41" s="2"/>
    </row>
    <row r="42" spans="1:8" s="9" customFormat="1" x14ac:dyDescent="0.2">
      <c r="A42" s="19" t="s">
        <v>50</v>
      </c>
      <c r="B42" s="20" t="s">
        <v>51</v>
      </c>
      <c r="C42" s="28">
        <v>-271.10000000000002</v>
      </c>
      <c r="D42" s="29">
        <v>0</v>
      </c>
      <c r="E42" s="29">
        <v>1562.6</v>
      </c>
      <c r="F42" s="26" t="s">
        <v>54</v>
      </c>
      <c r="G42" s="26" t="s">
        <v>54</v>
      </c>
      <c r="H42" s="2"/>
    </row>
    <row r="43" spans="1:8" s="5" customFormat="1" ht="25.5" x14ac:dyDescent="0.2">
      <c r="A43" s="44" t="s">
        <v>64</v>
      </c>
      <c r="B43" s="45" t="s">
        <v>65</v>
      </c>
      <c r="C43" s="46">
        <v>38062091</v>
      </c>
      <c r="D43" s="46">
        <v>57550344</v>
      </c>
      <c r="E43" s="46">
        <v>41160637.799999997</v>
      </c>
      <c r="F43" s="47">
        <f t="shared" ref="F43:F50" si="11">E43/D43*100</f>
        <v>71.521097771370407</v>
      </c>
      <c r="G43" s="47">
        <f t="shared" si="3"/>
        <v>108.14076872445078</v>
      </c>
    </row>
    <row r="44" spans="1:8" s="5" customFormat="1" ht="51" x14ac:dyDescent="0.2">
      <c r="A44" s="44" t="s">
        <v>66</v>
      </c>
      <c r="B44" s="45" t="s">
        <v>67</v>
      </c>
      <c r="C44" s="46">
        <v>36877801.399999999</v>
      </c>
      <c r="D44" s="46">
        <v>55653802.200000003</v>
      </c>
      <c r="E44" s="46">
        <v>39341190.399999999</v>
      </c>
      <c r="F44" s="47">
        <f t="shared" si="11"/>
        <v>70.689133257457826</v>
      </c>
      <c r="G44" s="47">
        <f t="shared" si="3"/>
        <v>106.6798694783361</v>
      </c>
    </row>
    <row r="45" spans="1:8" s="5" customFormat="1" ht="25.5" x14ac:dyDescent="0.2">
      <c r="A45" s="48" t="s">
        <v>68</v>
      </c>
      <c r="B45" s="49" t="s">
        <v>69</v>
      </c>
      <c r="C45" s="50">
        <v>11603240</v>
      </c>
      <c r="D45" s="50">
        <v>18975345.600000001</v>
      </c>
      <c r="E45" s="50">
        <v>14354177.9</v>
      </c>
      <c r="F45" s="47">
        <f t="shared" si="11"/>
        <v>75.646463587993878</v>
      </c>
      <c r="G45" s="47">
        <f t="shared" si="3"/>
        <v>123.70835990637099</v>
      </c>
    </row>
    <row r="46" spans="1:8" s="36" customFormat="1" ht="38.25" x14ac:dyDescent="0.2">
      <c r="A46" s="48" t="s">
        <v>70</v>
      </c>
      <c r="B46" s="49" t="s">
        <v>71</v>
      </c>
      <c r="C46" s="50">
        <v>15037030.5</v>
      </c>
      <c r="D46" s="50">
        <v>30256268.199999999</v>
      </c>
      <c r="E46" s="50">
        <v>19768424.600000001</v>
      </c>
      <c r="F46" s="47">
        <f t="shared" si="11"/>
        <v>65.336625354213382</v>
      </c>
      <c r="G46" s="47">
        <f t="shared" si="3"/>
        <v>131.46494981173311</v>
      </c>
    </row>
    <row r="47" spans="1:8" s="5" customFormat="1" ht="25.5" x14ac:dyDescent="0.2">
      <c r="A47" s="48" t="s">
        <v>72</v>
      </c>
      <c r="B47" s="49" t="s">
        <v>73</v>
      </c>
      <c r="C47" s="50">
        <v>2865499.4</v>
      </c>
      <c r="D47" s="50">
        <v>4563097</v>
      </c>
      <c r="E47" s="50">
        <v>3636344.4</v>
      </c>
      <c r="F47" s="47">
        <f t="shared" si="11"/>
        <v>79.690271760604688</v>
      </c>
      <c r="G47" s="47">
        <f t="shared" si="3"/>
        <v>126.90089552976352</v>
      </c>
    </row>
    <row r="48" spans="1:8" s="5" customFormat="1" x14ac:dyDescent="0.2">
      <c r="A48" s="48" t="s">
        <v>74</v>
      </c>
      <c r="B48" s="49" t="s">
        <v>75</v>
      </c>
      <c r="C48" s="50">
        <v>7372031.5</v>
      </c>
      <c r="D48" s="50">
        <v>1859091.4</v>
      </c>
      <c r="E48" s="50">
        <v>1582243.5</v>
      </c>
      <c r="F48" s="47">
        <f t="shared" si="11"/>
        <v>85.108429849118778</v>
      </c>
      <c r="G48" s="47">
        <f t="shared" si="3"/>
        <v>21.462788106643334</v>
      </c>
    </row>
    <row r="49" spans="1:7" s="5" customFormat="1" ht="30.75" customHeight="1" x14ac:dyDescent="0.2">
      <c r="A49" s="44" t="s">
        <v>76</v>
      </c>
      <c r="B49" s="45" t="s">
        <v>77</v>
      </c>
      <c r="C49" s="46">
        <v>1192255.7</v>
      </c>
      <c r="D49" s="46">
        <v>52652</v>
      </c>
      <c r="E49" s="46">
        <v>34573.5</v>
      </c>
      <c r="F49" s="47">
        <f t="shared" si="11"/>
        <v>65.664172301147147</v>
      </c>
      <c r="G49" s="47">
        <f t="shared" si="3"/>
        <v>2.8998393549303225</v>
      </c>
    </row>
    <row r="50" spans="1:7" s="5" customFormat="1" ht="25.5" x14ac:dyDescent="0.2">
      <c r="A50" s="44" t="s">
        <v>78</v>
      </c>
      <c r="B50" s="45" t="s">
        <v>79</v>
      </c>
      <c r="C50" s="46">
        <v>92178.6</v>
      </c>
      <c r="D50" s="46">
        <v>27735.599999999999</v>
      </c>
      <c r="E50" s="46">
        <v>26490.1</v>
      </c>
      <c r="F50" s="47">
        <f t="shared" si="11"/>
        <v>95.50938144478576</v>
      </c>
      <c r="G50" s="47">
        <f t="shared" si="3"/>
        <v>28.737798144037768</v>
      </c>
    </row>
    <row r="51" spans="1:7" s="5" customFormat="1" ht="76.5" x14ac:dyDescent="0.2">
      <c r="A51" s="44" t="s">
        <v>80</v>
      </c>
      <c r="B51" s="45" t="s">
        <v>81</v>
      </c>
      <c r="C51" s="46">
        <v>61991.5</v>
      </c>
      <c r="D51" s="46">
        <v>1834092.6</v>
      </c>
      <c r="E51" s="46">
        <v>1910451</v>
      </c>
      <c r="F51" s="47">
        <v>104.2</v>
      </c>
      <c r="G51" s="47" t="s">
        <v>82</v>
      </c>
    </row>
    <row r="52" spans="1:7" s="5" customFormat="1" ht="38.25" x14ac:dyDescent="0.2">
      <c r="A52" s="44" t="s">
        <v>83</v>
      </c>
      <c r="B52" s="45" t="s">
        <v>84</v>
      </c>
      <c r="C52" s="46">
        <v>-162136.1</v>
      </c>
      <c r="D52" s="46">
        <v>-17938.400000000001</v>
      </c>
      <c r="E52" s="46">
        <v>-152067.20000000001</v>
      </c>
      <c r="F52" s="47" t="s">
        <v>54</v>
      </c>
      <c r="G52" s="47" t="s">
        <v>54</v>
      </c>
    </row>
    <row r="53" spans="1:7" s="5" customFormat="1" ht="12.75" customHeight="1" x14ac:dyDescent="0.2">
      <c r="A53" s="33" t="s">
        <v>85</v>
      </c>
      <c r="B53" s="33"/>
      <c r="C53" s="34">
        <f>C12+C43</f>
        <v>88069812</v>
      </c>
      <c r="D53" s="34">
        <f>D12+D43</f>
        <v>134522186.80000001</v>
      </c>
      <c r="E53" s="34">
        <f>E12+E43</f>
        <v>95790253.099999994</v>
      </c>
      <c r="F53" s="34">
        <f>E53/D53*100</f>
        <v>71.207772768677586</v>
      </c>
      <c r="G53" s="34">
        <f>E53/C53*100</f>
        <v>108.76627407811429</v>
      </c>
    </row>
    <row r="54" spans="1:7" s="5" customFormat="1" x14ac:dyDescent="0.2">
      <c r="A54" s="38"/>
      <c r="B54" s="39"/>
      <c r="C54" s="39"/>
      <c r="D54" s="38"/>
      <c r="E54" s="40"/>
      <c r="F54" s="41"/>
      <c r="G54" s="42"/>
    </row>
    <row r="55" spans="1:7" s="5" customFormat="1" x14ac:dyDescent="0.2">
      <c r="A55" s="38"/>
      <c r="B55" s="39"/>
      <c r="C55" s="39"/>
      <c r="D55" s="38"/>
      <c r="E55" s="40"/>
      <c r="F55" s="41"/>
      <c r="G55" s="42"/>
    </row>
    <row r="56" spans="1:7" s="5" customFormat="1" x14ac:dyDescent="0.2">
      <c r="A56" s="38"/>
      <c r="B56" s="39"/>
      <c r="C56" s="39"/>
      <c r="D56" s="38"/>
      <c r="E56" s="40"/>
      <c r="F56" s="41"/>
      <c r="G56" s="42"/>
    </row>
    <row r="57" spans="1:7" s="5" customFormat="1" x14ac:dyDescent="0.2">
      <c r="A57" s="38"/>
      <c r="B57" s="39"/>
      <c r="C57" s="39"/>
      <c r="D57" s="38"/>
      <c r="E57" s="40"/>
      <c r="F57" s="41"/>
      <c r="G57" s="42"/>
    </row>
    <row r="58" spans="1:7" s="5" customFormat="1" x14ac:dyDescent="0.2">
      <c r="A58" s="38"/>
      <c r="B58" s="39"/>
      <c r="C58" s="39"/>
      <c r="D58" s="38"/>
      <c r="E58" s="40"/>
      <c r="F58" s="41"/>
      <c r="G58" s="42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Веретельникова Анна Александровна</cp:lastModifiedBy>
  <cp:lastPrinted>2024-11-27T03:50:04Z</cp:lastPrinted>
  <dcterms:created xsi:type="dcterms:W3CDTF">2010-04-08T01:53:54Z</dcterms:created>
  <dcterms:modified xsi:type="dcterms:W3CDTF">2024-11-27T23:53:56Z</dcterms:modified>
</cp:coreProperties>
</file>