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полугодие 2024\на сайт\"/>
    </mc:Choice>
  </mc:AlternateContent>
  <xr:revisionPtr revIDLastSave="0" documentId="13_ncr:1_{83548E1B-5548-49DE-8548-E6B016DA78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7" l="1"/>
  <c r="G51" i="7" l="1"/>
  <c r="G50" i="7"/>
  <c r="F50" i="7"/>
  <c r="G49" i="7"/>
  <c r="G48" i="7"/>
  <c r="F48" i="7"/>
  <c r="G47" i="7"/>
  <c r="F47" i="7"/>
  <c r="G46" i="7"/>
  <c r="F46" i="7"/>
  <c r="G45" i="7"/>
  <c r="F45" i="7"/>
  <c r="E44" i="7"/>
  <c r="G44" i="7" s="1"/>
  <c r="E43" i="7"/>
  <c r="D43" i="7"/>
  <c r="C43" i="7"/>
  <c r="C53" i="7" l="1"/>
  <c r="F43" i="7"/>
  <c r="F44" i="7"/>
  <c r="G43" i="7"/>
  <c r="G15" i="7" l="1"/>
  <c r="G16" i="7"/>
  <c r="G19" i="7"/>
  <c r="G20" i="7"/>
  <c r="G21" i="7"/>
  <c r="G22" i="7"/>
  <c r="G23" i="7"/>
  <c r="G25" i="7"/>
  <c r="G26" i="7"/>
  <c r="G28" i="7"/>
  <c r="G29" i="7"/>
  <c r="G30" i="7"/>
  <c r="G32" i="7"/>
  <c r="G33" i="7"/>
  <c r="G34" i="7"/>
  <c r="G36" i="7"/>
  <c r="G37" i="7"/>
  <c r="G38" i="7"/>
  <c r="G39" i="7"/>
  <c r="G40" i="7"/>
  <c r="G41" i="7"/>
  <c r="G42" i="7"/>
  <c r="F15" i="7"/>
  <c r="F16" i="7"/>
  <c r="F19" i="7"/>
  <c r="F20" i="7"/>
  <c r="F21" i="7"/>
  <c r="F22" i="7"/>
  <c r="F23" i="7"/>
  <c r="F25" i="7"/>
  <c r="F26" i="7"/>
  <c r="F28" i="7"/>
  <c r="F29" i="7"/>
  <c r="F30" i="7"/>
  <c r="F32" i="7"/>
  <c r="F33" i="7"/>
  <c r="F34" i="7"/>
  <c r="F36" i="7"/>
  <c r="F37" i="7"/>
  <c r="F38" i="7"/>
  <c r="F39" i="7"/>
  <c r="F40" i="7"/>
  <c r="F41" i="7"/>
  <c r="D35" i="7"/>
  <c r="E35" i="7"/>
  <c r="C35" i="7"/>
  <c r="D14" i="7"/>
  <c r="E14" i="7"/>
  <c r="C14" i="7"/>
  <c r="D31" i="7"/>
  <c r="E31" i="7"/>
  <c r="C31" i="7"/>
  <c r="D27" i="7"/>
  <c r="E27" i="7"/>
  <c r="C27" i="7"/>
  <c r="D24" i="7"/>
  <c r="E24" i="7"/>
  <c r="C24" i="7"/>
  <c r="D18" i="7"/>
  <c r="D17" i="7" s="1"/>
  <c r="E18" i="7"/>
  <c r="E17" i="7" s="1"/>
  <c r="C18" i="7"/>
  <c r="C17" i="7" s="1"/>
  <c r="F24" i="7" l="1"/>
  <c r="F27" i="7"/>
  <c r="F31" i="7"/>
  <c r="F14" i="7"/>
  <c r="G35" i="7"/>
  <c r="F35" i="7"/>
  <c r="D13" i="7"/>
  <c r="D12" i="7" s="1"/>
  <c r="C13" i="7"/>
  <c r="C12" i="7" s="1"/>
  <c r="F17" i="7"/>
  <c r="G17" i="7"/>
  <c r="G27" i="7"/>
  <c r="G18" i="7"/>
  <c r="E13" i="7"/>
  <c r="F18" i="7"/>
  <c r="G24" i="7"/>
  <c r="G31" i="7"/>
  <c r="G14" i="7"/>
  <c r="G13" i="7" l="1"/>
  <c r="F13" i="7"/>
  <c r="E12" i="7"/>
  <c r="E53" i="7" s="1"/>
  <c r="G53" i="7" l="1"/>
  <c r="F53" i="7"/>
  <c r="F12" i="7"/>
  <c r="G12" i="7"/>
</calcChain>
</file>

<file path=xl/sharedStrings.xml><?xml version="1.0" encoding="utf-8"?>
<sst xmlns="http://schemas.openxmlformats.org/spreadsheetml/2006/main" count="88" uniqueCount="85">
  <si>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</si>
  <si>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</si>
  <si>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</si>
  <si>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</si>
  <si>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</si>
  <si>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</si>
  <si>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</si>
  <si>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</si>
  <si>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</si>
  <si>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</si>
  <si>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</si>
  <si>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</si>
  <si>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</si>
  <si>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</si>
  <si>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</si>
  <si>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</si>
  <si>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</si>
  <si>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</si>
  <si>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</si>
  <si>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1 01 01000 00 0000 110</t>
  </si>
  <si>
    <t xml:space="preserve"> 1 01 02000 01 0000 110 </t>
  </si>
  <si>
    <t>1 03 00000 00 0000 000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</si>
  <si>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</si>
  <si>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</si>
  <si>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</si>
  <si>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</si>
  <si>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</si>
  <si>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</si>
  <si>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</si>
  <si>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</si>
  <si>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</si>
  <si>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</si>
  <si>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</si>
  <si>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</si>
  <si>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</si>
  <si>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</si>
  <si>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</si>
  <si>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</si>
  <si>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</si>
  <si>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</si>
  <si>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</si>
  <si>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</si>
  <si>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</si>
  <si>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</si>
  <si>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</si>
  <si>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</si>
  <si>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</si>
  <si>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</si>
  <si>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</si>
  <si>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</si>
  <si>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</si>
  <si>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</si>
  <si>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Наименование доходов 
(объем которых составляет более 10 %)</t>
  </si>
  <si>
    <t>Доходы от уплаты акцизов на нефтепродукты  по национальному проекту "Безопасные качественные дороги"</t>
  </si>
  <si>
    <t>Фактическое поступление на 01.07.2023 г., тыс. руб.</t>
  </si>
  <si>
    <t>Уточненные годовые бюджетные назначения 
(плановые бюджетные назначения в части доходов (план по доходам))  
на 01.07.2024 г., тыс. руб.</t>
  </si>
  <si>
    <t>Фактическое поступление на 01.07.2024 г., тыс. руб.</t>
  </si>
  <si>
    <t>% исполнения уточненных  годовых бюджетных назначений 
на 01.07.2024 г.</t>
  </si>
  <si>
    <t>Сведения об исполнении доходов бюджета Забайкальского края по состоянию на 01.07.2024 года 
(в сравнении с запланированными значениями на 2024 год и исполнением на 01.07.2023 года)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</si>
  <si>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</si>
  <si>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</si>
  <si>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</si>
  <si>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</si>
  <si>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</si>
  <si>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</si>
  <si>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</si>
  <si>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</si>
  <si>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</si>
  <si>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</si>
  <si>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</si>
  <si>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</si>
  <si>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</si>
  <si>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</si>
  <si>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</si>
  <si>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</si>
  <si>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</si>
  <si>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</si>
  <si>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</si>
  <si>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</si>
  <si>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Х</t>
  </si>
  <si>
    <t>ВСЕГО ДОХОДОВ</t>
  </si>
  <si>
    <t xml:space="preserve"> 1 01 00000 00 0000 000</t>
  </si>
  <si>
    <t>1 03 02000 01 0000 110</t>
  </si>
  <si>
    <t>1 05 01000 00 0000 110</t>
  </si>
  <si>
    <t xml:space="preserve"> 1 00 00000 00 0000 000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</si>
</sst>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5" fontId="22" fillId="14" borderId="0" xfId="0" applyNumberFormat="1" applyFont="1" applyFill="1"/>
    <xf numFmtId="165" fontId="23" fillId="14" borderId="0" xfId="0" applyNumberFormat="1" applyFont="1" applyFill="1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0" fontId="20" fillId="14" borderId="0" xfId="0" applyFont="1" applyFill="1" applyAlignment="1">
      <alignment horizontal="right"/>
    </xf>
    <xf numFmtId="0" fontId="26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left" vertical="top" wrapText="1"/>
    </xf>
    <xf numFmtId="165" fontId="24" fillId="14" borderId="10" xfId="0" applyNumberFormat="1" applyFont="1" applyFill="1" applyBorder="1" applyAlignment="1">
      <alignment horizontal="center" vertical="top"/>
    </xf>
    <xf numFmtId="165" fontId="24" fillId="14" borderId="10" xfId="0" applyNumberFormat="1" applyFont="1" applyFill="1" applyBorder="1" applyAlignment="1">
      <alignment horizontal="left" vertical="top" wrapText="1"/>
    </xf>
    <xf numFmtId="165" fontId="20" fillId="14" borderId="10" xfId="0" applyNumberFormat="1" applyFont="1" applyFill="1" applyBorder="1" applyAlignment="1">
      <alignment horizontal="center" vertical="top"/>
    </xf>
    <xf numFmtId="165" fontId="20" fillId="14" borderId="10" xfId="0" applyNumberFormat="1" applyFont="1" applyFill="1" applyBorder="1" applyAlignment="1">
      <alignment horizontal="left" vertical="top" wrapText="1"/>
    </xf>
    <xf numFmtId="165" fontId="20" fillId="14" borderId="11" xfId="0" applyNumberFormat="1" applyFont="1" applyFill="1" applyBorder="1" applyAlignment="1">
      <alignment horizontal="left" vertical="top" wrapText="1"/>
    </xf>
    <xf numFmtId="165" fontId="24" fillId="14" borderId="11" xfId="0" applyNumberFormat="1" applyFont="1" applyFill="1" applyBorder="1" applyAlignment="1">
      <alignment horizontal="left" vertical="top" wrapText="1"/>
    </xf>
    <xf numFmtId="49" fontId="27" fillId="0" borderId="16" xfId="0" applyNumberFormat="1" applyFont="1" applyFill="1" applyBorder="1" applyAlignment="1">
      <alignment horizontal="center" vertical="top" wrapText="1"/>
    </xf>
    <xf numFmtId="0" fontId="20" fillId="14" borderId="10" xfId="0" applyFont="1" applyFill="1" applyBorder="1" applyAlignment="1">
      <alignment vertical="top" wrapText="1"/>
    </xf>
    <xf numFmtId="0" fontId="20" fillId="14" borderId="10" xfId="0" applyFont="1" applyFill="1" applyBorder="1" applyAlignment="1">
      <alignment horizontal="center" vertical="top"/>
    </xf>
    <xf numFmtId="0" fontId="20" fillId="14" borderId="10" xfId="0" applyFont="1" applyFill="1" applyBorder="1" applyAlignment="1">
      <alignment vertical="top"/>
    </xf>
    <xf numFmtId="0" fontId="24" fillId="14" borderId="10" xfId="0" applyNumberFormat="1" applyFont="1" applyFill="1" applyBorder="1" applyAlignment="1">
      <alignment horizontal="center"/>
    </xf>
    <xf numFmtId="0" fontId="24" fillId="14" borderId="10" xfId="0" applyNumberFormat="1" applyFont="1" applyFill="1" applyBorder="1" applyAlignment="1">
      <alignment horizontal="center" wrapText="1"/>
    </xf>
    <xf numFmtId="166" fontId="24" fillId="0" borderId="10" xfId="0" applyNumberFormat="1" applyFont="1" applyFill="1" applyBorder="1" applyAlignment="1">
      <alignment horizontal="center" vertical="top" wrapText="1"/>
    </xf>
    <xf numFmtId="166" fontId="24" fillId="0" borderId="0" xfId="0" applyNumberFormat="1" applyFont="1" applyFill="1" applyAlignment="1">
      <alignment horizontal="center" vertical="top"/>
    </xf>
    <xf numFmtId="166" fontId="24" fillId="0" borderId="10" xfId="0" applyNumberFormat="1" applyFont="1" applyFill="1" applyBorder="1" applyAlignment="1">
      <alignment horizontal="center" vertical="top"/>
    </xf>
    <xf numFmtId="166" fontId="20" fillId="0" borderId="10" xfId="0" applyNumberFormat="1" applyFont="1" applyFill="1" applyBorder="1" applyAlignment="1">
      <alignment horizontal="center" vertical="top" wrapText="1"/>
    </xf>
    <xf numFmtId="166" fontId="20" fillId="0" borderId="10" xfId="0" applyNumberFormat="1" applyFont="1" applyFill="1" applyBorder="1" applyAlignment="1">
      <alignment horizontal="center" vertical="top"/>
    </xf>
    <xf numFmtId="166" fontId="20" fillId="0" borderId="10" xfId="24" applyNumberFormat="1" applyFont="1" applyFill="1" applyBorder="1" applyAlignment="1">
      <alignment horizontal="center" vertical="top"/>
    </xf>
    <xf numFmtId="166" fontId="27" fillId="0" borderId="10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24" fillId="0" borderId="10" xfId="0" applyNumberFormat="1" applyFont="1" applyFill="1" applyBorder="1" applyAlignment="1">
      <alignment horizontal="center"/>
    </xf>
    <xf numFmtId="167" fontId="18" fillId="0" borderId="0" xfId="0" applyNumberFormat="1" applyFont="1" applyFill="1" applyAlignment="1">
      <alignment horizontal="center"/>
    </xf>
    <xf numFmtId="167" fontId="18" fillId="0" borderId="0" xfId="0" applyNumberFormat="1" applyFont="1" applyFill="1" applyAlignment="1">
      <alignment horizontal="right"/>
    </xf>
    <xf numFmtId="0" fontId="28" fillId="14" borderId="10" xfId="0" applyFont="1" applyFill="1" applyBorder="1" applyAlignment="1">
      <alignment horizontal="center" vertical="top"/>
    </xf>
    <xf numFmtId="0" fontId="28" fillId="14" borderId="10" xfId="0" applyFont="1" applyFill="1" applyBorder="1" applyAlignment="1">
      <alignment vertical="top" wrapText="1"/>
    </xf>
    <xf numFmtId="166" fontId="28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 wrapText="1"/>
    </xf>
    <xf numFmtId="0" fontId="27" fillId="14" borderId="10" xfId="0" applyFont="1" applyFill="1" applyBorder="1" applyAlignment="1">
      <alignment horizontal="center" vertical="top"/>
    </xf>
    <xf numFmtId="0" fontId="27" fillId="14" borderId="10" xfId="0" applyFont="1" applyFill="1" applyBorder="1" applyAlignment="1">
      <alignment vertical="top" wrapText="1"/>
    </xf>
    <xf numFmtId="166" fontId="27" fillId="14" borderId="10" xfId="0" applyNumberFormat="1" applyFont="1" applyFill="1" applyBorder="1" applyAlignment="1">
      <alignment horizontal="center" vertical="center"/>
    </xf>
    <xf numFmtId="166" fontId="24" fillId="14" borderId="0" xfId="0" applyNumberFormat="1" applyFont="1" applyFill="1" applyBorder="1" applyAlignment="1">
      <alignment horizontal="center" vertical="top"/>
    </xf>
    <xf numFmtId="166" fontId="24" fillId="0" borderId="0" xfId="0" applyNumberFormat="1" applyFont="1" applyBorder="1" applyAlignment="1">
      <alignment horizontal="center" vertical="top"/>
    </xf>
    <xf numFmtId="165" fontId="24" fillId="14" borderId="0" xfId="25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165" fontId="24" fillId="14" borderId="10" xfId="0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167" fontId="24" fillId="0" borderId="10" xfId="0" applyNumberFormat="1" applyFont="1" applyFill="1" applyBorder="1" applyAlignment="1">
      <alignment horizontal="center" vertic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5" builtinId="5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43" zoomScaleNormal="100" zoomScaleSheetLayoutView="130" workbookViewId="0">
      <selection activeCell="A49" sqref="A49:XFD49"/>
    </sheetView>
  </sheetViews>
  <sheetFormatPr defaultRowHeight="15.75" x14ac:dyDescent="0.25"/>
  <cols>
    <col min="1" max="1" width="21" style="4" customWidth="1"/>
    <col min="2" max="2" width="38.28515625" style="5" customWidth="1"/>
    <col min="3" max="3" width="13.7109375" style="5" customWidth="1"/>
    <col min="4" max="4" width="23.85546875" style="4" customWidth="1"/>
    <col min="5" max="5" width="13.85546875" style="6" customWidth="1"/>
    <col min="6" max="6" width="16.28515625" style="34" customWidth="1"/>
    <col min="7" max="7" width="16.42578125" style="37" customWidth="1"/>
    <col min="8" max="16384" width="9.140625" style="4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E4" s="51"/>
      <c r="F4" s="51"/>
      <c r="G4" s="51"/>
    </row>
    <row r="5" spans="1:8" ht="2.25" customHeight="1" x14ac:dyDescent="0.25">
      <c r="E5" s="12"/>
      <c r="F5" s="35"/>
      <c r="G5" s="35"/>
    </row>
    <row r="6" spans="1:8" ht="2.25" customHeight="1" x14ac:dyDescent="0.25">
      <c r="E6" s="12"/>
      <c r="F6" s="35"/>
      <c r="G6" s="35"/>
    </row>
    <row r="7" spans="1:8" s="3" customFormat="1" ht="46.5" customHeight="1" x14ac:dyDescent="0.3">
      <c r="A7" s="52" t="s">
        <v>58</v>
      </c>
      <c r="B7" s="52"/>
      <c r="C7" s="52"/>
      <c r="D7" s="52"/>
      <c r="E7" s="52"/>
      <c r="F7" s="52"/>
      <c r="G7" s="52"/>
    </row>
    <row r="8" spans="1:8" ht="33.75" customHeight="1" x14ac:dyDescent="0.25">
      <c r="G8" s="38" t="s">
        <v>15</v>
      </c>
    </row>
    <row r="9" spans="1:8" s="8" customFormat="1" ht="42" customHeight="1" x14ac:dyDescent="0.2">
      <c r="A9" s="53" t="s">
        <v>27</v>
      </c>
      <c r="B9" s="53" t="s">
        <v>52</v>
      </c>
      <c r="C9" s="55" t="s">
        <v>54</v>
      </c>
      <c r="D9" s="59" t="s">
        <v>55</v>
      </c>
      <c r="E9" s="60" t="s">
        <v>56</v>
      </c>
      <c r="F9" s="57" t="s">
        <v>57</v>
      </c>
      <c r="G9" s="62" t="s">
        <v>35</v>
      </c>
    </row>
    <row r="10" spans="1:8" s="8" customFormat="1" ht="33.75" customHeight="1" x14ac:dyDescent="0.2">
      <c r="A10" s="54"/>
      <c r="B10" s="54"/>
      <c r="C10" s="56"/>
      <c r="D10" s="59"/>
      <c r="E10" s="61"/>
      <c r="F10" s="58"/>
      <c r="G10" s="62"/>
    </row>
    <row r="11" spans="1:8" s="10" customFormat="1" ht="11.25" customHeight="1" x14ac:dyDescent="0.2">
      <c r="A11" s="25">
        <v>1</v>
      </c>
      <c r="B11" s="26">
        <v>2</v>
      </c>
      <c r="C11" s="25">
        <v>3</v>
      </c>
      <c r="D11" s="26">
        <v>4</v>
      </c>
      <c r="E11" s="25">
        <v>5</v>
      </c>
      <c r="F11" s="36">
        <v>6</v>
      </c>
      <c r="G11" s="36">
        <v>7</v>
      </c>
    </row>
    <row r="12" spans="1:8" s="2" customFormat="1" ht="27.75" customHeight="1" x14ac:dyDescent="0.2">
      <c r="A12" s="15" t="s">
        <v>84</v>
      </c>
      <c r="B12" s="16" t="s">
        <v>14</v>
      </c>
      <c r="C12" s="27">
        <f>C13+C35</f>
        <v>32815915.799999997</v>
      </c>
      <c r="D12" s="27">
        <f t="shared" ref="D12:E12" si="0">D13+D35</f>
        <v>69845818.700000003</v>
      </c>
      <c r="E12" s="27">
        <f t="shared" si="0"/>
        <v>34244415.799999997</v>
      </c>
      <c r="F12" s="27">
        <f>E12/D12*100</f>
        <v>49.028583868543009</v>
      </c>
      <c r="G12" s="27">
        <f>E12/C12*100</f>
        <v>104.35307065238142</v>
      </c>
    </row>
    <row r="13" spans="1:8" s="2" customFormat="1" ht="16.5" customHeight="1" x14ac:dyDescent="0.2">
      <c r="A13" s="15"/>
      <c r="B13" s="16" t="s">
        <v>16</v>
      </c>
      <c r="C13" s="27">
        <f>C14+C17+C24+C27+C31+C34</f>
        <v>32110896.699999996</v>
      </c>
      <c r="D13" s="27">
        <f t="shared" ref="D13:E13" si="1">D14+D17+D24+D27+D31+D34</f>
        <v>68653320.799999997</v>
      </c>
      <c r="E13" s="27">
        <f t="shared" si="1"/>
        <v>32691591.699999996</v>
      </c>
      <c r="F13" s="27">
        <f t="shared" ref="F13:F41" si="2">E13/D13*100</f>
        <v>47.618369102984445</v>
      </c>
      <c r="G13" s="27">
        <f t="shared" ref="G13:G42" si="3">E13/C13*100</f>
        <v>101.80840480857702</v>
      </c>
    </row>
    <row r="14" spans="1:8" s="2" customFormat="1" ht="13.5" customHeight="1" x14ac:dyDescent="0.2">
      <c r="A14" s="15" t="s">
        <v>81</v>
      </c>
      <c r="B14" s="16" t="s">
        <v>0</v>
      </c>
      <c r="C14" s="28">
        <f>C15+C16</f>
        <v>22351087.299999997</v>
      </c>
      <c r="D14" s="29">
        <f t="shared" ref="D14:E14" si="4">D15+D16</f>
        <v>46212825.799999997</v>
      </c>
      <c r="E14" s="28">
        <f t="shared" si="4"/>
        <v>21844443.5</v>
      </c>
      <c r="F14" s="27">
        <f t="shared" si="2"/>
        <v>47.269222606162295</v>
      </c>
      <c r="G14" s="27">
        <f t="shared" si="3"/>
        <v>97.733247634892479</v>
      </c>
    </row>
    <row r="15" spans="1:8" s="1" customFormat="1" ht="14.25" customHeight="1" x14ac:dyDescent="0.2">
      <c r="A15" s="17" t="s">
        <v>19</v>
      </c>
      <c r="B15" s="18" t="s">
        <v>1</v>
      </c>
      <c r="C15" s="30">
        <v>12623266.1</v>
      </c>
      <c r="D15" s="30">
        <v>20658281</v>
      </c>
      <c r="E15" s="30">
        <v>9923790.5</v>
      </c>
      <c r="F15" s="30">
        <f t="shared" si="2"/>
        <v>48.037832867119967</v>
      </c>
      <c r="G15" s="30">
        <f t="shared" si="3"/>
        <v>78.615078073970096</v>
      </c>
      <c r="H15" s="2"/>
    </row>
    <row r="16" spans="1:8" s="1" customFormat="1" ht="14.25" customHeight="1" x14ac:dyDescent="0.2">
      <c r="A16" s="17" t="s">
        <v>20</v>
      </c>
      <c r="B16" s="18" t="s">
        <v>2</v>
      </c>
      <c r="C16" s="30">
        <v>9727821.1999999993</v>
      </c>
      <c r="D16" s="30">
        <v>25554544.800000001</v>
      </c>
      <c r="E16" s="31">
        <v>11920653</v>
      </c>
      <c r="F16" s="30">
        <f t="shared" si="2"/>
        <v>46.647878462699126</v>
      </c>
      <c r="G16" s="30">
        <f t="shared" si="3"/>
        <v>122.54185963039701</v>
      </c>
      <c r="H16" s="2"/>
    </row>
    <row r="17" spans="1:8" s="2" customFormat="1" ht="25.5" x14ac:dyDescent="0.2">
      <c r="A17" s="15" t="s">
        <v>21</v>
      </c>
      <c r="B17" s="16" t="s">
        <v>3</v>
      </c>
      <c r="C17" s="27">
        <f>C18</f>
        <v>3960555</v>
      </c>
      <c r="D17" s="27">
        <f t="shared" ref="D17:E17" si="5">D18</f>
        <v>8482316.3000000007</v>
      </c>
      <c r="E17" s="27">
        <f t="shared" si="5"/>
        <v>4066633.4</v>
      </c>
      <c r="F17" s="27">
        <f t="shared" si="2"/>
        <v>47.942487124654846</v>
      </c>
      <c r="G17" s="27">
        <f t="shared" si="3"/>
        <v>102.67837209683996</v>
      </c>
    </row>
    <row r="18" spans="1:8" s="1" customFormat="1" ht="37.5" customHeight="1" x14ac:dyDescent="0.2">
      <c r="A18" s="17" t="s">
        <v>82</v>
      </c>
      <c r="B18" s="18" t="s">
        <v>4</v>
      </c>
      <c r="C18" s="30">
        <f>C19+C20+C21+C22+C23</f>
        <v>3960555</v>
      </c>
      <c r="D18" s="30">
        <f t="shared" ref="D18:E18" si="6">D19+D20+D21+D22+D23</f>
        <v>8482316.3000000007</v>
      </c>
      <c r="E18" s="30">
        <f t="shared" si="6"/>
        <v>4066633.4</v>
      </c>
      <c r="F18" s="30">
        <f t="shared" si="2"/>
        <v>47.942487124654846</v>
      </c>
      <c r="G18" s="30">
        <f t="shared" si="3"/>
        <v>102.67837209683996</v>
      </c>
      <c r="H18" s="2"/>
    </row>
    <row r="19" spans="1:8" s="1" customFormat="1" ht="13.5" customHeight="1" x14ac:dyDescent="0.2">
      <c r="A19" s="17"/>
      <c r="B19" s="14" t="s">
        <v>30</v>
      </c>
      <c r="C19" s="31">
        <v>7514.6</v>
      </c>
      <c r="D19" s="30">
        <v>16502</v>
      </c>
      <c r="E19" s="31">
        <v>10886.7</v>
      </c>
      <c r="F19" s="30">
        <f t="shared" si="2"/>
        <v>65.97200339352807</v>
      </c>
      <c r="G19" s="30">
        <f t="shared" si="3"/>
        <v>144.87397865488515</v>
      </c>
      <c r="H19" s="2"/>
    </row>
    <row r="20" spans="1:8" s="1" customFormat="1" ht="15.75" customHeight="1" x14ac:dyDescent="0.2">
      <c r="A20" s="17"/>
      <c r="B20" s="14" t="s">
        <v>28</v>
      </c>
      <c r="C20" s="31">
        <v>700950.6</v>
      </c>
      <c r="D20" s="30">
        <v>1504761.6</v>
      </c>
      <c r="E20" s="31">
        <v>706918.5</v>
      </c>
      <c r="F20" s="30">
        <f t="shared" si="2"/>
        <v>46.978770590637083</v>
      </c>
      <c r="G20" s="30">
        <f t="shared" si="3"/>
        <v>100.85140094038012</v>
      </c>
      <c r="H20" s="2"/>
    </row>
    <row r="21" spans="1:8" s="1" customFormat="1" ht="26.25" customHeight="1" x14ac:dyDescent="0.2">
      <c r="A21" s="17"/>
      <c r="B21" s="14" t="s">
        <v>34</v>
      </c>
      <c r="C21" s="31">
        <v>1672.4</v>
      </c>
      <c r="D21" s="30">
        <v>4054.6</v>
      </c>
      <c r="E21" s="31">
        <v>1595.7</v>
      </c>
      <c r="F21" s="30">
        <f t="shared" si="2"/>
        <v>39.35530015291274</v>
      </c>
      <c r="G21" s="30">
        <f t="shared" si="3"/>
        <v>95.413776608466875</v>
      </c>
      <c r="H21" s="2"/>
    </row>
    <row r="22" spans="1:8" s="1" customFormat="1" ht="18" customHeight="1" x14ac:dyDescent="0.2">
      <c r="A22" s="17"/>
      <c r="B22" s="14" t="s">
        <v>29</v>
      </c>
      <c r="C22" s="31">
        <v>1699874.4</v>
      </c>
      <c r="D22" s="30">
        <v>3594463.8</v>
      </c>
      <c r="E22" s="31">
        <v>1729413.9</v>
      </c>
      <c r="F22" s="30">
        <f t="shared" si="2"/>
        <v>48.113265182973883</v>
      </c>
      <c r="G22" s="30">
        <f t="shared" si="3"/>
        <v>101.73774603582477</v>
      </c>
      <c r="H22" s="2"/>
    </row>
    <row r="23" spans="1:8" s="1" customFormat="1" ht="39" customHeight="1" x14ac:dyDescent="0.2">
      <c r="A23" s="17"/>
      <c r="B23" s="14" t="s">
        <v>53</v>
      </c>
      <c r="C23" s="31">
        <v>1550543</v>
      </c>
      <c r="D23" s="30">
        <v>3362534.3</v>
      </c>
      <c r="E23" s="31">
        <v>1617818.6</v>
      </c>
      <c r="F23" s="30">
        <f t="shared" si="2"/>
        <v>48.113073523145928</v>
      </c>
      <c r="G23" s="30">
        <f t="shared" si="3"/>
        <v>104.33884129624266</v>
      </c>
      <c r="H23" s="2"/>
    </row>
    <row r="24" spans="1:8" s="2" customFormat="1" ht="14.25" customHeight="1" x14ac:dyDescent="0.2">
      <c r="A24" s="15" t="s">
        <v>22</v>
      </c>
      <c r="B24" s="16" t="s">
        <v>5</v>
      </c>
      <c r="C24" s="27">
        <f>C25+C26</f>
        <v>1570595.9000000001</v>
      </c>
      <c r="D24" s="27">
        <f t="shared" ref="D24:E24" si="7">D25+D26</f>
        <v>4234306.5</v>
      </c>
      <c r="E24" s="27">
        <f t="shared" si="7"/>
        <v>2167986.9</v>
      </c>
      <c r="F24" s="27">
        <f t="shared" si="2"/>
        <v>51.200518904335333</v>
      </c>
      <c r="G24" s="27">
        <f t="shared" si="3"/>
        <v>138.03594546503018</v>
      </c>
    </row>
    <row r="25" spans="1:8" s="1" customFormat="1" ht="24" customHeight="1" x14ac:dyDescent="0.2">
      <c r="A25" s="17" t="s">
        <v>83</v>
      </c>
      <c r="B25" s="18" t="s">
        <v>13</v>
      </c>
      <c r="C25" s="31">
        <v>1534880.3</v>
      </c>
      <c r="D25" s="30">
        <v>4078612.5</v>
      </c>
      <c r="E25" s="31">
        <v>2102218.6</v>
      </c>
      <c r="F25" s="30">
        <f t="shared" si="2"/>
        <v>51.542493924097968</v>
      </c>
      <c r="G25" s="30">
        <f t="shared" si="3"/>
        <v>136.96303223124303</v>
      </c>
      <c r="H25" s="2"/>
    </row>
    <row r="26" spans="1:8" s="1" customFormat="1" ht="15" customHeight="1" x14ac:dyDescent="0.2">
      <c r="A26" s="17" t="s">
        <v>36</v>
      </c>
      <c r="B26" s="18" t="s">
        <v>37</v>
      </c>
      <c r="C26" s="30">
        <v>35715.599999999999</v>
      </c>
      <c r="D26" s="30">
        <v>155694</v>
      </c>
      <c r="E26" s="30">
        <v>65768.3</v>
      </c>
      <c r="F26" s="30">
        <f t="shared" si="2"/>
        <v>42.242026025408819</v>
      </c>
      <c r="G26" s="30">
        <f t="shared" si="3"/>
        <v>184.14446348374381</v>
      </c>
      <c r="H26" s="2"/>
    </row>
    <row r="27" spans="1:8" s="2" customFormat="1" ht="15" customHeight="1" x14ac:dyDescent="0.2">
      <c r="A27" s="15" t="s">
        <v>23</v>
      </c>
      <c r="B27" s="16" t="s">
        <v>6</v>
      </c>
      <c r="C27" s="27">
        <f>C28+C29+C30</f>
        <v>3247037.5999999996</v>
      </c>
      <c r="D27" s="27">
        <f t="shared" ref="D27:E27" si="8">D28+D29+D30</f>
        <v>7146977.7999999998</v>
      </c>
      <c r="E27" s="27">
        <f t="shared" si="8"/>
        <v>3452549.4</v>
      </c>
      <c r="F27" s="27">
        <f t="shared" si="2"/>
        <v>48.307823203256625</v>
      </c>
      <c r="G27" s="27">
        <f t="shared" si="3"/>
        <v>106.32920912280166</v>
      </c>
    </row>
    <row r="28" spans="1:8" s="1" customFormat="1" ht="15" customHeight="1" x14ac:dyDescent="0.2">
      <c r="A28" s="17" t="s">
        <v>24</v>
      </c>
      <c r="B28" s="19" t="s">
        <v>11</v>
      </c>
      <c r="C28" s="31">
        <v>3035897</v>
      </c>
      <c r="D28" s="30">
        <v>6356617</v>
      </c>
      <c r="E28" s="31">
        <v>3209020</v>
      </c>
      <c r="F28" s="30">
        <f t="shared" si="2"/>
        <v>50.483142212280526</v>
      </c>
      <c r="G28" s="30">
        <f t="shared" si="3"/>
        <v>105.70253206877571</v>
      </c>
      <c r="H28" s="2"/>
    </row>
    <row r="29" spans="1:8" s="1" customFormat="1" ht="15" customHeight="1" x14ac:dyDescent="0.2">
      <c r="A29" s="17" t="s">
        <v>25</v>
      </c>
      <c r="B29" s="19" t="s">
        <v>8</v>
      </c>
      <c r="C29" s="31">
        <v>210398.3</v>
      </c>
      <c r="D29" s="30">
        <v>788680.8</v>
      </c>
      <c r="E29" s="31">
        <v>242815.4</v>
      </c>
      <c r="F29" s="30">
        <f t="shared" si="2"/>
        <v>30.787537873370312</v>
      </c>
      <c r="G29" s="30">
        <f t="shared" si="3"/>
        <v>115.40749141033935</v>
      </c>
      <c r="H29" s="2"/>
    </row>
    <row r="30" spans="1:8" s="1" customFormat="1" ht="12.75" x14ac:dyDescent="0.2">
      <c r="A30" s="17" t="s">
        <v>26</v>
      </c>
      <c r="B30" s="19" t="s">
        <v>12</v>
      </c>
      <c r="C30" s="31">
        <v>742.3</v>
      </c>
      <c r="D30" s="30">
        <v>1680</v>
      </c>
      <c r="E30" s="31">
        <v>714</v>
      </c>
      <c r="F30" s="30">
        <f t="shared" si="2"/>
        <v>42.5</v>
      </c>
      <c r="G30" s="30">
        <f t="shared" si="3"/>
        <v>96.187525259329121</v>
      </c>
      <c r="H30" s="2"/>
    </row>
    <row r="31" spans="1:8" s="1" customFormat="1" ht="25.5" x14ac:dyDescent="0.2">
      <c r="A31" s="15" t="s">
        <v>31</v>
      </c>
      <c r="B31" s="20" t="s">
        <v>7</v>
      </c>
      <c r="C31" s="27">
        <f>C32+C33</f>
        <v>927846.40000000002</v>
      </c>
      <c r="D31" s="27">
        <f t="shared" ref="D31:E31" si="9">D32+D33</f>
        <v>2492545.4</v>
      </c>
      <c r="E31" s="27">
        <f t="shared" si="9"/>
        <v>1109645.3999999999</v>
      </c>
      <c r="F31" s="27">
        <f t="shared" si="2"/>
        <v>44.518563232589464</v>
      </c>
      <c r="G31" s="27">
        <f t="shared" si="3"/>
        <v>119.59365257008055</v>
      </c>
      <c r="H31" s="2"/>
    </row>
    <row r="32" spans="1:8" s="1" customFormat="1" ht="12.75" x14ac:dyDescent="0.2">
      <c r="A32" s="17" t="s">
        <v>32</v>
      </c>
      <c r="B32" s="19" t="s">
        <v>9</v>
      </c>
      <c r="C32" s="31">
        <v>927236.5</v>
      </c>
      <c r="D32" s="30">
        <v>2479475.4</v>
      </c>
      <c r="E32" s="31">
        <v>1108111</v>
      </c>
      <c r="F32" s="30">
        <f t="shared" si="2"/>
        <v>44.691348823222846</v>
      </c>
      <c r="G32" s="30">
        <f t="shared" si="3"/>
        <v>119.50683563470592</v>
      </c>
      <c r="H32" s="2"/>
    </row>
    <row r="33" spans="1:8" s="1" customFormat="1" ht="41.25" customHeight="1" x14ac:dyDescent="0.2">
      <c r="A33" s="17" t="s">
        <v>33</v>
      </c>
      <c r="B33" s="19" t="s">
        <v>10</v>
      </c>
      <c r="C33" s="31">
        <v>609.9</v>
      </c>
      <c r="D33" s="30">
        <v>13070</v>
      </c>
      <c r="E33" s="31">
        <v>1534.4</v>
      </c>
      <c r="F33" s="30">
        <f t="shared" si="2"/>
        <v>11.739862280030605</v>
      </c>
      <c r="G33" s="30">
        <f t="shared" si="3"/>
        <v>251.58222659452369</v>
      </c>
      <c r="H33" s="2"/>
    </row>
    <row r="34" spans="1:8" s="2" customFormat="1" ht="17.25" customHeight="1" x14ac:dyDescent="0.2">
      <c r="A34" s="15"/>
      <c r="B34" s="20" t="s">
        <v>18</v>
      </c>
      <c r="C34" s="27">
        <v>53774.5</v>
      </c>
      <c r="D34" s="27">
        <v>84349</v>
      </c>
      <c r="E34" s="27">
        <v>50333.1</v>
      </c>
      <c r="F34" s="27">
        <f t="shared" si="2"/>
        <v>59.672432393982142</v>
      </c>
      <c r="G34" s="27">
        <f t="shared" si="3"/>
        <v>93.60031241573607</v>
      </c>
    </row>
    <row r="35" spans="1:8" s="2" customFormat="1" ht="17.25" customHeight="1" x14ac:dyDescent="0.2">
      <c r="A35" s="15"/>
      <c r="B35" s="20" t="s">
        <v>17</v>
      </c>
      <c r="C35" s="27">
        <f>C36+C37+C38+C39+C40+C41+C42</f>
        <v>705019.10000000009</v>
      </c>
      <c r="D35" s="27">
        <f t="shared" ref="D35:E35" si="10">D36+D37+D38+D39+D40+D41+D42</f>
        <v>1192497.9000000001</v>
      </c>
      <c r="E35" s="27">
        <f t="shared" si="10"/>
        <v>1552824.0999999999</v>
      </c>
      <c r="F35" s="27">
        <f t="shared" si="2"/>
        <v>130.21608675369572</v>
      </c>
      <c r="G35" s="27">
        <f t="shared" si="3"/>
        <v>220.25277045685709</v>
      </c>
    </row>
    <row r="36" spans="1:8" s="11" customFormat="1" ht="38.25" x14ac:dyDescent="0.2">
      <c r="A36" s="21" t="s">
        <v>38</v>
      </c>
      <c r="B36" s="22" t="s">
        <v>39</v>
      </c>
      <c r="C36" s="32">
        <v>84268.800000000003</v>
      </c>
      <c r="D36" s="32">
        <v>291629.90000000002</v>
      </c>
      <c r="E36" s="32">
        <v>694752.4</v>
      </c>
      <c r="F36" s="30">
        <f t="shared" si="2"/>
        <v>238.23085355788277</v>
      </c>
      <c r="G36" s="30">
        <f t="shared" si="3"/>
        <v>824.44795701374642</v>
      </c>
      <c r="H36" s="2"/>
    </row>
    <row r="37" spans="1:8" s="11" customFormat="1" ht="26.25" customHeight="1" x14ac:dyDescent="0.2">
      <c r="A37" s="23" t="s">
        <v>40</v>
      </c>
      <c r="B37" s="22" t="s">
        <v>41</v>
      </c>
      <c r="C37" s="32">
        <v>127790.3</v>
      </c>
      <c r="D37" s="32">
        <v>249686.1</v>
      </c>
      <c r="E37" s="32">
        <v>131014.9</v>
      </c>
      <c r="F37" s="30">
        <f t="shared" si="2"/>
        <v>52.471843646883023</v>
      </c>
      <c r="G37" s="30">
        <f t="shared" si="3"/>
        <v>102.52335271143427</v>
      </c>
      <c r="H37" s="2"/>
    </row>
    <row r="38" spans="1:8" s="11" customFormat="1" ht="25.5" x14ac:dyDescent="0.2">
      <c r="A38" s="23" t="s">
        <v>42</v>
      </c>
      <c r="B38" s="22" t="s">
        <v>43</v>
      </c>
      <c r="C38" s="32">
        <v>162647.1</v>
      </c>
      <c r="D38" s="32">
        <v>110037.5</v>
      </c>
      <c r="E38" s="32">
        <v>237777.4</v>
      </c>
      <c r="F38" s="30">
        <f t="shared" si="2"/>
        <v>216.08760649778483</v>
      </c>
      <c r="G38" s="30">
        <f t="shared" si="3"/>
        <v>146.19221615386934</v>
      </c>
      <c r="H38" s="2"/>
    </row>
    <row r="39" spans="1:8" s="11" customFormat="1" ht="25.5" x14ac:dyDescent="0.2">
      <c r="A39" s="23" t="s">
        <v>44</v>
      </c>
      <c r="B39" s="22" t="s">
        <v>45</v>
      </c>
      <c r="C39" s="32">
        <v>5094.5</v>
      </c>
      <c r="D39" s="32">
        <v>2014.8</v>
      </c>
      <c r="E39" s="32">
        <v>4885</v>
      </c>
      <c r="F39" s="30">
        <f t="shared" si="2"/>
        <v>242.45582688108001</v>
      </c>
      <c r="G39" s="30">
        <f t="shared" si="3"/>
        <v>95.887722053194622</v>
      </c>
      <c r="H39" s="2"/>
    </row>
    <row r="40" spans="1:8" s="11" customFormat="1" x14ac:dyDescent="0.2">
      <c r="A40" s="23" t="s">
        <v>46</v>
      </c>
      <c r="B40" s="22" t="s">
        <v>47</v>
      </c>
      <c r="C40" s="32">
        <v>1952.7</v>
      </c>
      <c r="D40" s="32">
        <v>1911.8</v>
      </c>
      <c r="E40" s="32">
        <v>2094.3000000000002</v>
      </c>
      <c r="F40" s="30">
        <f t="shared" si="2"/>
        <v>109.545977612721</v>
      </c>
      <c r="G40" s="30">
        <f t="shared" si="3"/>
        <v>107.2514979259487</v>
      </c>
      <c r="H40" s="2"/>
    </row>
    <row r="41" spans="1:8" s="11" customFormat="1" x14ac:dyDescent="0.2">
      <c r="A41" s="23" t="s">
        <v>48</v>
      </c>
      <c r="B41" s="22" t="s">
        <v>49</v>
      </c>
      <c r="C41" s="32">
        <v>323254.2</v>
      </c>
      <c r="D41" s="32">
        <v>537217.80000000005</v>
      </c>
      <c r="E41" s="32">
        <v>481126.9</v>
      </c>
      <c r="F41" s="30">
        <f t="shared" si="2"/>
        <v>89.559001954142246</v>
      </c>
      <c r="G41" s="30">
        <f t="shared" si="3"/>
        <v>148.83856110763602</v>
      </c>
      <c r="H41" s="2"/>
    </row>
    <row r="42" spans="1:8" s="13" customFormat="1" x14ac:dyDescent="0.2">
      <c r="A42" s="23" t="s">
        <v>50</v>
      </c>
      <c r="B42" s="24" t="s">
        <v>51</v>
      </c>
      <c r="C42" s="32">
        <v>11.5</v>
      </c>
      <c r="D42" s="33">
        <v>0</v>
      </c>
      <c r="E42" s="33">
        <v>1173.2</v>
      </c>
      <c r="F42" s="30" t="s">
        <v>79</v>
      </c>
      <c r="G42" s="30">
        <f t="shared" si="3"/>
        <v>10201.739130434782</v>
      </c>
      <c r="H42" s="2"/>
    </row>
    <row r="43" spans="1:8" s="7" customFormat="1" ht="25.5" x14ac:dyDescent="0.2">
      <c r="A43" s="39" t="s">
        <v>59</v>
      </c>
      <c r="B43" s="40" t="s">
        <v>60</v>
      </c>
      <c r="C43" s="41">
        <f>C44+C49+C50+C51+C52</f>
        <v>25517590.899999999</v>
      </c>
      <c r="D43" s="41">
        <f>D44+D49+D50+D51+D52</f>
        <v>55879427.000000007</v>
      </c>
      <c r="E43" s="41">
        <f>E44+E49+E50+E51+E52</f>
        <v>28354111.099999998</v>
      </c>
      <c r="F43" s="42">
        <f>E43/D43*100</f>
        <v>50.741592428998949</v>
      </c>
      <c r="G43" s="42">
        <f>E43/C43*100</f>
        <v>111.11594041583291</v>
      </c>
    </row>
    <row r="44" spans="1:8" s="7" customFormat="1" ht="51" x14ac:dyDescent="0.2">
      <c r="A44" s="39" t="s">
        <v>61</v>
      </c>
      <c r="B44" s="40" t="s">
        <v>62</v>
      </c>
      <c r="C44" s="41">
        <v>24831547.699999999</v>
      </c>
      <c r="D44" s="41">
        <v>54035537.200000003</v>
      </c>
      <c r="E44" s="41">
        <f>SUM(E45:E48)</f>
        <v>26557801.299999997</v>
      </c>
      <c r="F44" s="42">
        <f>E44/D44*100</f>
        <v>49.148768895740702</v>
      </c>
      <c r="G44" s="42">
        <f>E44/C44*100</f>
        <v>106.95185664967633</v>
      </c>
    </row>
    <row r="45" spans="1:8" s="7" customFormat="1" ht="25.5" x14ac:dyDescent="0.2">
      <c r="A45" s="43" t="s">
        <v>63</v>
      </c>
      <c r="B45" s="44" t="s">
        <v>64</v>
      </c>
      <c r="C45" s="45">
        <v>8223622.0999999996</v>
      </c>
      <c r="D45" s="45">
        <v>18975345.600000001</v>
      </c>
      <c r="E45" s="45">
        <v>9610340.5999999996</v>
      </c>
      <c r="F45" s="42">
        <f t="shared" ref="F45:F48" si="11">E45/D45*100</f>
        <v>50.646458844997269</v>
      </c>
      <c r="G45" s="42">
        <f t="shared" ref="G45:G47" si="12">E45/C45*100</f>
        <v>116.86262431733093</v>
      </c>
    </row>
    <row r="46" spans="1:8" s="7" customFormat="1" ht="38.25" x14ac:dyDescent="0.2">
      <c r="A46" s="43" t="s">
        <v>65</v>
      </c>
      <c r="B46" s="44" t="s">
        <v>66</v>
      </c>
      <c r="C46" s="45">
        <v>9626009.3000000007</v>
      </c>
      <c r="D46" s="45">
        <v>29489842.699999999</v>
      </c>
      <c r="E46" s="45">
        <v>13629414.300000001</v>
      </c>
      <c r="F46" s="42">
        <f>E46/D46*100</f>
        <v>46.217317734285515</v>
      </c>
      <c r="G46" s="42">
        <f>E46/C46*100</f>
        <v>141.58945701413356</v>
      </c>
    </row>
    <row r="47" spans="1:8" s="7" customFormat="1" ht="25.5" x14ac:dyDescent="0.2">
      <c r="A47" s="43" t="s">
        <v>67</v>
      </c>
      <c r="B47" s="44" t="s">
        <v>68</v>
      </c>
      <c r="C47" s="45">
        <v>1806867.8</v>
      </c>
      <c r="D47" s="45">
        <v>3940320.3</v>
      </c>
      <c r="E47" s="45">
        <v>1906983.2</v>
      </c>
      <c r="F47" s="42">
        <f t="shared" si="11"/>
        <v>48.396654454715268</v>
      </c>
      <c r="G47" s="42">
        <f t="shared" si="12"/>
        <v>105.5408259530664</v>
      </c>
    </row>
    <row r="48" spans="1:8" s="7" customFormat="1" x14ac:dyDescent="0.2">
      <c r="A48" s="43" t="s">
        <v>69</v>
      </c>
      <c r="B48" s="44" t="s">
        <v>70</v>
      </c>
      <c r="C48" s="45">
        <v>5175048.5</v>
      </c>
      <c r="D48" s="45">
        <v>1630028.6</v>
      </c>
      <c r="E48" s="45">
        <v>1411063.2</v>
      </c>
      <c r="F48" s="42">
        <f t="shared" si="11"/>
        <v>86.566775576821158</v>
      </c>
      <c r="G48" s="42">
        <f>E48/C48*100</f>
        <v>27.266666196461731</v>
      </c>
    </row>
    <row r="49" spans="1:7" s="7" customFormat="1" ht="38.25" x14ac:dyDescent="0.2">
      <c r="A49" s="39" t="s">
        <v>71</v>
      </c>
      <c r="B49" s="40" t="s">
        <v>72</v>
      </c>
      <c r="C49" s="41">
        <v>731383.9</v>
      </c>
      <c r="D49" s="41">
        <v>0</v>
      </c>
      <c r="E49" s="41">
        <v>980.4</v>
      </c>
      <c r="F49" s="42" t="s">
        <v>79</v>
      </c>
      <c r="G49" s="42">
        <f t="shared" ref="G49" si="13">E49/C49*100</f>
        <v>0.13404724933102846</v>
      </c>
    </row>
    <row r="50" spans="1:7" s="7" customFormat="1" ht="25.5" x14ac:dyDescent="0.2">
      <c r="A50" s="39" t="s">
        <v>73</v>
      </c>
      <c r="B50" s="40" t="s">
        <v>74</v>
      </c>
      <c r="C50" s="41">
        <v>46773</v>
      </c>
      <c r="D50" s="41">
        <v>27735.599999999999</v>
      </c>
      <c r="E50" s="41">
        <v>26490.1</v>
      </c>
      <c r="F50" s="42">
        <f>E50/D50*100</f>
        <v>95.50938144478576</v>
      </c>
      <c r="G50" s="42">
        <f>E50/C50*100</f>
        <v>56.635452077052996</v>
      </c>
    </row>
    <row r="51" spans="1:7" s="7" customFormat="1" ht="89.25" x14ac:dyDescent="0.2">
      <c r="A51" s="39" t="s">
        <v>75</v>
      </c>
      <c r="B51" s="40" t="s">
        <v>76</v>
      </c>
      <c r="C51" s="41">
        <v>54304.800000000003</v>
      </c>
      <c r="D51" s="41">
        <v>1834092.6</v>
      </c>
      <c r="E51" s="41">
        <v>1908472.8</v>
      </c>
      <c r="F51" s="42">
        <v>104.1</v>
      </c>
      <c r="G51" s="42">
        <f>E51/C51*100</f>
        <v>3514.372210191364</v>
      </c>
    </row>
    <row r="52" spans="1:7" s="7" customFormat="1" ht="38.25" x14ac:dyDescent="0.2">
      <c r="A52" s="39" t="s">
        <v>77</v>
      </c>
      <c r="B52" s="40" t="s">
        <v>78</v>
      </c>
      <c r="C52" s="41">
        <v>-146418.5</v>
      </c>
      <c r="D52" s="41">
        <v>-17938.400000000001</v>
      </c>
      <c r="E52" s="41">
        <v>-139633.5</v>
      </c>
      <c r="F52" s="42" t="s">
        <v>79</v>
      </c>
      <c r="G52" s="42" t="s">
        <v>79</v>
      </c>
    </row>
    <row r="53" spans="1:7" s="7" customFormat="1" x14ac:dyDescent="0.2">
      <c r="A53" s="49" t="s">
        <v>80</v>
      </c>
      <c r="B53" s="49"/>
      <c r="C53" s="50">
        <f>C12+C43</f>
        <v>58333506.699999996</v>
      </c>
      <c r="D53" s="50">
        <f t="shared" ref="D53:E53" si="14">D12+D43</f>
        <v>125725245.70000002</v>
      </c>
      <c r="E53" s="50">
        <f t="shared" si="14"/>
        <v>62598526.899999991</v>
      </c>
      <c r="F53" s="50">
        <f>E53/D53*100</f>
        <v>49.789941989351775</v>
      </c>
      <c r="G53" s="50">
        <f>E53/C53*100</f>
        <v>107.31144147039595</v>
      </c>
    </row>
    <row r="54" spans="1:7" s="7" customFormat="1" x14ac:dyDescent="0.25">
      <c r="B54" s="9"/>
      <c r="C54" s="9"/>
      <c r="D54" s="4"/>
      <c r="E54" s="6"/>
      <c r="F54" s="34"/>
      <c r="G54" s="37"/>
    </row>
    <row r="55" spans="1:7" s="7" customFormat="1" x14ac:dyDescent="0.2">
      <c r="B55" s="9"/>
      <c r="C55" s="46"/>
      <c r="D55" s="46"/>
      <c r="E55" s="47"/>
      <c r="F55" s="48"/>
      <c r="G55" s="48"/>
    </row>
    <row r="56" spans="1:7" s="7" customFormat="1" x14ac:dyDescent="0.25">
      <c r="B56" s="9"/>
      <c r="C56" s="9"/>
      <c r="D56" s="4"/>
      <c r="E56" s="6"/>
      <c r="F56" s="34"/>
      <c r="G56" s="37"/>
    </row>
    <row r="57" spans="1:7" s="7" customFormat="1" x14ac:dyDescent="0.25">
      <c r="B57" s="9"/>
      <c r="C57" s="9"/>
      <c r="D57" s="4"/>
      <c r="E57" s="6"/>
      <c r="F57" s="34"/>
      <c r="G57" s="37"/>
    </row>
    <row r="58" spans="1:7" s="7" customFormat="1" x14ac:dyDescent="0.25">
      <c r="B58" s="9"/>
      <c r="C58" s="9"/>
      <c r="D58" s="4"/>
      <c r="E58" s="6"/>
      <c r="F58" s="34"/>
      <c r="G58" s="37"/>
    </row>
    <row r="59" spans="1:7" s="7" customFormat="1" x14ac:dyDescent="0.25">
      <c r="B59" s="9"/>
      <c r="C59" s="9"/>
      <c r="D59" s="4"/>
      <c r="E59" s="6"/>
      <c r="F59" s="34"/>
      <c r="G59" s="37"/>
    </row>
    <row r="60" spans="1:7" s="7" customFormat="1" x14ac:dyDescent="0.25">
      <c r="B60" s="9"/>
      <c r="C60" s="9"/>
      <c r="D60" s="4"/>
      <c r="E60" s="6"/>
      <c r="F60" s="34"/>
      <c r="G60" s="37"/>
    </row>
    <row r="61" spans="1:7" s="7" customFormat="1" x14ac:dyDescent="0.25">
      <c r="B61" s="5"/>
      <c r="C61" s="5"/>
      <c r="D61" s="4"/>
      <c r="E61" s="6"/>
      <c r="F61" s="34"/>
      <c r="G61" s="37"/>
    </row>
    <row r="62" spans="1:7" s="7" customFormat="1" x14ac:dyDescent="0.25">
      <c r="A62" s="4"/>
      <c r="B62" s="5"/>
      <c r="C62" s="5"/>
      <c r="D62" s="4"/>
      <c r="E62" s="6"/>
      <c r="F62" s="34"/>
      <c r="G62" s="37"/>
    </row>
    <row r="63" spans="1:7" s="7" customFormat="1" x14ac:dyDescent="0.25">
      <c r="A63" s="4"/>
      <c r="B63" s="5"/>
      <c r="C63" s="5"/>
      <c r="D63" s="4"/>
      <c r="E63" s="6"/>
      <c r="F63" s="34"/>
      <c r="G63" s="37"/>
    </row>
    <row r="64" spans="1:7" s="7" customFormat="1" x14ac:dyDescent="0.25">
      <c r="A64" s="4"/>
      <c r="B64" s="5"/>
      <c r="C64" s="5"/>
      <c r="D64" s="4"/>
      <c r="E64" s="6"/>
      <c r="F64" s="34"/>
      <c r="G64" s="37"/>
    </row>
    <row r="65" spans="1:7" s="7" customFormat="1" x14ac:dyDescent="0.25">
      <c r="A65" s="4"/>
      <c r="B65" s="5"/>
      <c r="C65" s="5"/>
      <c r="D65" s="4"/>
      <c r="E65" s="6"/>
      <c r="F65" s="34"/>
      <c r="G65" s="37"/>
    </row>
    <row r="66" spans="1:7" s="7" customFormat="1" x14ac:dyDescent="0.25">
      <c r="A66" s="4"/>
      <c r="B66" s="5"/>
      <c r="C66" s="5"/>
      <c r="D66" s="4"/>
      <c r="E66" s="6"/>
      <c r="F66" s="34"/>
      <c r="G66" s="37"/>
    </row>
    <row r="67" spans="1:7" s="7" customFormat="1" x14ac:dyDescent="0.25">
      <c r="A67" s="4"/>
      <c r="B67" s="5"/>
      <c r="C67" s="5"/>
      <c r="D67" s="4"/>
      <c r="E67" s="6"/>
      <c r="F67" s="34"/>
      <c r="G67" s="37"/>
    </row>
    <row r="68" spans="1:7" s="7" customFormat="1" x14ac:dyDescent="0.25">
      <c r="A68" s="4"/>
      <c r="B68" s="5"/>
      <c r="C68" s="5"/>
      <c r="D68" s="4"/>
      <c r="E68" s="6"/>
      <c r="F68" s="34"/>
      <c r="G68" s="37"/>
    </row>
    <row r="69" spans="1:7" s="7" customFormat="1" x14ac:dyDescent="0.25">
      <c r="A69" s="4"/>
      <c r="B69" s="5"/>
      <c r="C69" s="5"/>
      <c r="D69" s="4"/>
      <c r="E69" s="6"/>
      <c r="F69" s="34"/>
      <c r="G69" s="37"/>
    </row>
    <row r="70" spans="1:7" s="7" customFormat="1" x14ac:dyDescent="0.25">
      <c r="A70" s="4"/>
      <c r="B70" s="5"/>
      <c r="C70" s="5"/>
      <c r="D70" s="4"/>
      <c r="E70" s="6"/>
      <c r="F70" s="34"/>
      <c r="G70" s="37"/>
    </row>
    <row r="71" spans="1:7" s="7" customFormat="1" x14ac:dyDescent="0.25">
      <c r="A71" s="4"/>
      <c r="B71" s="5"/>
      <c r="C71" s="5"/>
      <c r="D71" s="4"/>
      <c r="E71" s="6"/>
      <c r="F71" s="34"/>
      <c r="G71" s="37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Веретельникова Анна Александровна</cp:lastModifiedBy>
  <cp:lastPrinted>2024-09-05T06:54:10Z</cp:lastPrinted>
  <dcterms:created xsi:type="dcterms:W3CDTF">2010-04-08T01:53:54Z</dcterms:created>
  <dcterms:modified xsi:type="dcterms:W3CDTF">2024-09-23T02:47:20Z</dcterms:modified>
</cp:coreProperties>
</file>