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4 год\Информация по разделам\3. Промежуточная отчетность\1 кв. 2024\на сайт\"/>
    </mc:Choice>
  </mc:AlternateContent>
  <xr:revisionPtr revIDLastSave="0" documentId="13_ncr:1_{EBE1AC2C-E1CB-4546-8153-1751CBDF724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ходы консолидированный бюджет" sheetId="1" r:id="rId1"/>
  </sheets>
  <definedNames>
    <definedName name="_xlnm.Print_Titles" localSheetId="0">'Доходы консолидированный бюджет'!$3:$3</definedName>
    <definedName name="_xlnm.Print_Area" localSheetId="0">'Доходы консолидированный бюджет'!$A$1:$L$45</definedName>
  </definedName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0" i="1" l="1"/>
  <c r="L45" i="1" l="1"/>
  <c r="K45" i="1"/>
  <c r="H45" i="1"/>
  <c r="G45" i="1"/>
  <c r="L44" i="1"/>
  <c r="K44" i="1"/>
  <c r="H44" i="1"/>
  <c r="G44" i="1"/>
  <c r="L43" i="1"/>
  <c r="K43" i="1"/>
  <c r="H43" i="1"/>
  <c r="G43" i="1"/>
  <c r="L41" i="1"/>
  <c r="K41" i="1"/>
  <c r="H41" i="1"/>
  <c r="G41" i="1"/>
  <c r="L40" i="1"/>
  <c r="K40" i="1"/>
  <c r="H40" i="1"/>
  <c r="G40" i="1"/>
  <c r="L39" i="1"/>
  <c r="K39" i="1"/>
  <c r="K38" i="1"/>
  <c r="G38" i="1"/>
  <c r="L37" i="1"/>
  <c r="K37" i="1"/>
  <c r="H37" i="1"/>
  <c r="G37" i="1"/>
  <c r="L36" i="1"/>
  <c r="K36" i="1"/>
  <c r="H36" i="1"/>
  <c r="G36" i="1"/>
  <c r="L35" i="1"/>
  <c r="K35" i="1"/>
  <c r="H35" i="1"/>
  <c r="G35" i="1"/>
  <c r="L34" i="1"/>
  <c r="K34" i="1"/>
  <c r="H34" i="1"/>
  <c r="G34" i="1"/>
  <c r="L33" i="1"/>
  <c r="J33" i="1"/>
  <c r="I33" i="1"/>
  <c r="K33" i="1" s="1"/>
  <c r="H33" i="1"/>
  <c r="G33" i="1"/>
  <c r="J32" i="1"/>
  <c r="L32" i="1" s="1"/>
  <c r="H32" i="1"/>
  <c r="G32" i="1"/>
  <c r="I32" i="1" l="1"/>
  <c r="K32" i="1" s="1"/>
  <c r="J4" i="1" l="1"/>
  <c r="I4" i="1"/>
  <c r="D4" i="1"/>
  <c r="C4" i="1"/>
  <c r="J5" i="1"/>
  <c r="I5" i="1"/>
  <c r="D5" i="1"/>
  <c r="C5" i="1"/>
  <c r="J27" i="1"/>
  <c r="L27" i="1" s="1"/>
  <c r="I27" i="1"/>
  <c r="D27" i="1"/>
  <c r="H27" i="1" s="1"/>
  <c r="E27" i="1"/>
  <c r="F27" i="1"/>
  <c r="C27" i="1"/>
  <c r="G28" i="1"/>
  <c r="J21" i="1"/>
  <c r="I21" i="1"/>
  <c r="D21" i="1"/>
  <c r="E21" i="1"/>
  <c r="E5" i="1" s="1"/>
  <c r="F21" i="1"/>
  <c r="H21" i="1" s="1"/>
  <c r="C21" i="1"/>
  <c r="J15" i="1"/>
  <c r="I15" i="1"/>
  <c r="D15" i="1"/>
  <c r="H15" i="1" s="1"/>
  <c r="E15" i="1"/>
  <c r="G15" i="1" s="1"/>
  <c r="F15" i="1"/>
  <c r="L15" i="1" s="1"/>
  <c r="C15" i="1"/>
  <c r="I6" i="1"/>
  <c r="K6" i="1" s="1"/>
  <c r="L6" i="1"/>
  <c r="H6" i="1"/>
  <c r="G6" i="1"/>
  <c r="J6" i="1"/>
  <c r="D6" i="1"/>
  <c r="E6" i="1"/>
  <c r="F6" i="1"/>
  <c r="C6" i="1"/>
  <c r="J9" i="1"/>
  <c r="I9" i="1"/>
  <c r="K9" i="1" s="1"/>
  <c r="D9" i="1"/>
  <c r="E9" i="1"/>
  <c r="F9" i="1"/>
  <c r="H9" i="1" s="1"/>
  <c r="G9" i="1"/>
  <c r="C9" i="1"/>
  <c r="J10" i="1"/>
  <c r="I10" i="1"/>
  <c r="D10" i="1"/>
  <c r="E10" i="1"/>
  <c r="F10" i="1"/>
  <c r="C10" i="1"/>
  <c r="L8" i="1"/>
  <c r="L11" i="1"/>
  <c r="L12" i="1"/>
  <c r="L13" i="1"/>
  <c r="L14" i="1"/>
  <c r="L16" i="1"/>
  <c r="L18" i="1"/>
  <c r="L20" i="1"/>
  <c r="L22" i="1"/>
  <c r="L23" i="1"/>
  <c r="L24" i="1"/>
  <c r="L25" i="1"/>
  <c r="L26" i="1"/>
  <c r="L28" i="1"/>
  <c r="L29" i="1"/>
  <c r="L30" i="1"/>
  <c r="L31" i="1"/>
  <c r="K8" i="1"/>
  <c r="K11" i="1"/>
  <c r="K12" i="1"/>
  <c r="K13" i="1"/>
  <c r="K14" i="1"/>
  <c r="K16" i="1"/>
  <c r="K18" i="1"/>
  <c r="K20" i="1"/>
  <c r="K22" i="1"/>
  <c r="K23" i="1"/>
  <c r="K24" i="1"/>
  <c r="K25" i="1"/>
  <c r="K26" i="1"/>
  <c r="K28" i="1"/>
  <c r="K29" i="1"/>
  <c r="K31" i="1"/>
  <c r="H8" i="1"/>
  <c r="H11" i="1"/>
  <c r="H12" i="1"/>
  <c r="H13" i="1"/>
  <c r="H14" i="1"/>
  <c r="H16" i="1"/>
  <c r="H17" i="1"/>
  <c r="H18" i="1"/>
  <c r="H19" i="1"/>
  <c r="H20" i="1"/>
  <c r="H22" i="1"/>
  <c r="H23" i="1"/>
  <c r="H24" i="1"/>
  <c r="H25" i="1"/>
  <c r="H26" i="1"/>
  <c r="H28" i="1"/>
  <c r="H29" i="1"/>
  <c r="H30" i="1"/>
  <c r="H31" i="1"/>
  <c r="G8" i="1"/>
  <c r="G11" i="1"/>
  <c r="G12" i="1"/>
  <c r="G13" i="1"/>
  <c r="G14" i="1"/>
  <c r="G16" i="1"/>
  <c r="G17" i="1"/>
  <c r="G18" i="1"/>
  <c r="G19" i="1"/>
  <c r="G20" i="1"/>
  <c r="G22" i="1"/>
  <c r="G23" i="1"/>
  <c r="G24" i="1"/>
  <c r="G25" i="1"/>
  <c r="G26" i="1"/>
  <c r="G29" i="1"/>
  <c r="G30" i="1"/>
  <c r="G31" i="1"/>
  <c r="L7" i="1"/>
  <c r="K7" i="1"/>
  <c r="H7" i="1"/>
  <c r="G7" i="1"/>
  <c r="L21" i="1" l="1"/>
  <c r="F5" i="1"/>
  <c r="E4" i="1"/>
  <c r="G4" i="1" s="1"/>
  <c r="K5" i="1"/>
  <c r="G5" i="1"/>
  <c r="K27" i="1"/>
  <c r="G27" i="1"/>
  <c r="K21" i="1"/>
  <c r="G21" i="1"/>
  <c r="K15" i="1"/>
  <c r="L9" i="1"/>
  <c r="L10" i="1"/>
  <c r="K10" i="1"/>
  <c r="H10" i="1"/>
  <c r="G10" i="1"/>
  <c r="F4" i="1" l="1"/>
  <c r="H5" i="1"/>
  <c r="L5" i="1"/>
  <c r="K4" i="1"/>
  <c r="H4" i="1" l="1"/>
  <c r="L4" i="1"/>
</calcChain>
</file>

<file path=xl/sharedStrings.xml><?xml version="1.0" encoding="utf-8"?>
<sst xmlns="http://schemas.openxmlformats.org/spreadsheetml/2006/main" count="102" uniqueCount="91">
  <si>
    <t>Наименование доходов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</si>
  <si>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</si>
  <si>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</si>
  <si>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</si>
  <si>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</si>
  <si>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</si>
  <si>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</si>
  <si>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</si>
  <si>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</si>
  <si>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</si>
  <si>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</si>
  <si>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</si>
  <si>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</si>
  <si>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</si>
  <si>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</si>
  <si>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</si>
  <si>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</si>
  <si>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</si>
  <si>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</si>
  <si>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</si>
  <si>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</si>
  <si>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</si>
  <si>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</si>
  <si>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</si>
  <si>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</si>
  <si>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</si>
  <si>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</si>
  <si>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</si>
  <si>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</si>
  <si>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</si>
  <si>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</si>
  <si>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</si>
  <si>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</si>
  <si>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</si>
  <si>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</si>
  <si>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</si>
  <si>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</si>
  <si>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</si>
  <si>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</si>
  <si>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</si>
  <si>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</si>
  <si>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</si>
  <si>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</si>
  <si>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</si>
  <si>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</si>
  <si>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Темп роста к соответствующему периоду прошлого года - консолидированный бюджет субъекта и ТГВФ, %</t>
  </si>
  <si>
    <t>Темп роста к соответствующему периоду прошлого года -консолидированный бюджет субъекта, %</t>
  </si>
  <si>
    <t>Акцизы на пиво</t>
  </si>
  <si>
    <t>Акцизы на алкогольную продукцию</t>
  </si>
  <si>
    <t>тыс. рублей</t>
  </si>
  <si>
    <t>Акцизы на спирт этиловый</t>
  </si>
  <si>
    <t>1 05 06000 01 0000 110</t>
  </si>
  <si>
    <t>Налог на профессиональный доход</t>
  </si>
  <si>
    <t>Код бюджетной классификации 
(без указания кода главного администратора доходов бюджета)</t>
  </si>
  <si>
    <t>Утвержденные бюджетные назначения консолидированный бюджет субъекта и ТГВФ
(годовой план), 
тыс. руб.</t>
  </si>
  <si>
    <t>Утвержденные бюджетные назначения консолидированный бюджет субъекта
(годовой план), 
тыс. руб.</t>
  </si>
  <si>
    <t>Фактически исполнено консолидированный бюджет субъекта по состоянию на 01.04.2023 г., 
тыс. руб.</t>
  </si>
  <si>
    <t>Сведения об исполнении доходов консолидированного бюджета Забайкальского края по состоянию на 01.04.2024 года 
(в сравнении с запланированными значениями на 2024 год и исполнением на 01.04.2023 года)</t>
  </si>
  <si>
    <t>Фактически исполнено консолидированный бюджет субъекта и ТГВФ по состоянию на 01.04.2024 г., 
тыс. руб.</t>
  </si>
  <si>
    <t>Фактически исполнено консолидированный бюджет субъекта по состоянию на 01.04.2024 г., 
тыс. руб.</t>
  </si>
  <si>
    <t>% исполнения утвержденных бюджетных назначений консолидированного бюджета субъекта и ТГВФ по состоянию на 01.04.2024 г.</t>
  </si>
  <si>
    <t>% исполнения утвержденных бюджетных назначений консолидированного бюджета субъекта по состоянию на 01.04.2024 г.</t>
  </si>
  <si>
    <t>Фактически исполнено консолидированный бюджет субъекта и ТГВФ по состоянию на 01.04.2023 г., тыс. руб.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</si>
  <si>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</si>
  <si>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</si>
  <si>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</si>
  <si>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</si>
  <si>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</si>
  <si>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</si>
  <si>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</si>
  <si>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</si>
  <si>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</si>
  <si>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</si>
  <si>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</si>
  <si>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</si>
  <si>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2 02 50000 00 0000 150</t>
  </si>
  <si>
    <t>Межбюджетные трансферты, передаваемые бюджетам государственных внебюджетных фондов</t>
  </si>
  <si>
    <t>Х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</si>
  <si>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</si>
  <si>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</si>
  <si>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</si>
  <si>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</si>
  <si>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2 07 00000 00 0000 000</t>
  </si>
  <si>
    <t>Прочие безвозмездные поступления</t>
  </si>
  <si>
    <t>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</si>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</sst>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6" fillId="0" borderId="0">
      <alignment vertical="top" wrapText="1"/>
    </xf>
    <xf numFmtId="4" fontId="10" fillId="0" borderId="2">
      <alignment horizontal="right"/>
    </xf>
  </cellStyleXfs>
  <cellXfs count="45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2" borderId="0" xfId="0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165" fontId="2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165" fontId="5" fillId="0" borderId="1" xfId="0" applyNumberFormat="1" applyFont="1" applyFill="1" applyBorder="1" applyAlignment="1">
      <alignment horizontal="center" vertical="top"/>
    </xf>
    <xf numFmtId="165" fontId="6" fillId="2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5" fontId="5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0" fontId="0" fillId="2" borderId="0" xfId="0" applyFill="1" applyBorder="1"/>
    <xf numFmtId="0" fontId="5" fillId="0" borderId="0" xfId="0" applyFont="1" applyFill="1" applyAlignment="1">
      <alignment horizontal="right"/>
    </xf>
    <xf numFmtId="165" fontId="11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 wrapText="1"/>
    </xf>
    <xf numFmtId="165" fontId="9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165" fontId="5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165" fontId="5" fillId="2" borderId="3" xfId="0" applyNumberFormat="1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center" wrapText="1"/>
    </xf>
  </cellXfs>
  <cellStyles count="3">
    <cellStyle name="xl49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45"/>
  <sheetViews>
    <sheetView tabSelected="1" view="pageBreakPreview" zoomScaleNormal="100" zoomScaleSheetLayoutView="100" workbookViewId="0">
      <pane ySplit="3" topLeftCell="A22" activePane="bottomLeft" state="frozen"/>
      <selection pane="bottomLeft" activeCell="L33" sqref="L33"/>
    </sheetView>
  </sheetViews>
  <sheetFormatPr defaultRowHeight="15" x14ac:dyDescent="0.25"/>
  <cols>
    <col min="1" max="1" width="21.28515625" style="1" customWidth="1"/>
    <col min="2" max="2" width="33.5703125" style="1" customWidth="1"/>
    <col min="3" max="3" width="17.7109375" style="1" customWidth="1"/>
    <col min="4" max="4" width="17.42578125" style="1" customWidth="1"/>
    <col min="5" max="5" width="18.28515625" style="1" customWidth="1"/>
    <col min="6" max="6" width="17" style="1" customWidth="1"/>
    <col min="7" max="7" width="17.7109375" style="1" customWidth="1"/>
    <col min="8" max="8" width="18" style="1" customWidth="1"/>
    <col min="9" max="9" width="17.85546875" style="1" customWidth="1"/>
    <col min="10" max="10" width="18" style="1" customWidth="1"/>
    <col min="11" max="11" width="18.42578125" style="1" customWidth="1"/>
    <col min="12" max="12" width="19.85546875" style="1" customWidth="1"/>
    <col min="13" max="13" width="9.140625" style="1" customWidth="1"/>
    <col min="14" max="16384" width="9.140625" style="1"/>
  </cols>
  <sheetData>
    <row r="1" spans="1:71" ht="41.25" customHeight="1" x14ac:dyDescent="0.25">
      <c r="A1" s="44" t="s">
        <v>57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71" x14ac:dyDescent="0.25">
      <c r="L2" s="29" t="s">
        <v>49</v>
      </c>
    </row>
    <row r="3" spans="1:71" ht="147.75" customHeight="1" x14ac:dyDescent="0.25">
      <c r="A3" s="2" t="s">
        <v>53</v>
      </c>
      <c r="B3" s="2" t="s">
        <v>0</v>
      </c>
      <c r="C3" s="3" t="s">
        <v>54</v>
      </c>
      <c r="D3" s="3" t="s">
        <v>55</v>
      </c>
      <c r="E3" s="3" t="s">
        <v>58</v>
      </c>
      <c r="F3" s="3" t="s">
        <v>59</v>
      </c>
      <c r="G3" s="3" t="s">
        <v>60</v>
      </c>
      <c r="H3" s="3" t="s">
        <v>61</v>
      </c>
      <c r="I3" s="3" t="s">
        <v>62</v>
      </c>
      <c r="J3" s="3" t="s">
        <v>56</v>
      </c>
      <c r="K3" s="2" t="s">
        <v>45</v>
      </c>
      <c r="L3" s="2" t="s">
        <v>46</v>
      </c>
    </row>
    <row r="4" spans="1:71" ht="25.5" x14ac:dyDescent="0.25">
      <c r="A4" s="6" t="s">
        <v>1</v>
      </c>
      <c r="B4" s="7" t="s">
        <v>2</v>
      </c>
      <c r="C4" s="8">
        <f>C5+C31</f>
        <v>87145932.5</v>
      </c>
      <c r="D4" s="8">
        <f t="shared" ref="D4:F4" si="0">D5+D31</f>
        <v>87074102.5</v>
      </c>
      <c r="E4" s="8">
        <f t="shared" si="0"/>
        <v>18358990.399999999</v>
      </c>
      <c r="F4" s="8">
        <f t="shared" si="0"/>
        <v>18339239.800000001</v>
      </c>
      <c r="G4" s="9">
        <f t="shared" ref="G4:H7" si="1">E4/C4*100</f>
        <v>21.1</v>
      </c>
      <c r="H4" s="9">
        <f t="shared" si="1"/>
        <v>21.1</v>
      </c>
      <c r="I4" s="8">
        <f>I5+I31</f>
        <v>16254984</v>
      </c>
      <c r="J4" s="8">
        <f>J5+J31</f>
        <v>16241383.1</v>
      </c>
      <c r="K4" s="10">
        <f t="shared" ref="K4:L7" si="2">E4/I4*100</f>
        <v>112.9</v>
      </c>
      <c r="L4" s="10">
        <f t="shared" si="2"/>
        <v>112.9</v>
      </c>
    </row>
    <row r="5" spans="1:71" x14ac:dyDescent="0.25">
      <c r="A5" s="11"/>
      <c r="B5" s="12" t="s">
        <v>3</v>
      </c>
      <c r="C5" s="9">
        <f>C6+C9+C15+C21+C27+C30</f>
        <v>84577471.700000003</v>
      </c>
      <c r="D5" s="9">
        <f t="shared" ref="D5:F5" si="3">D6+D9+D15+D21+D27+D30</f>
        <v>84577471.700000003</v>
      </c>
      <c r="E5" s="9">
        <f t="shared" si="3"/>
        <v>17339970.5</v>
      </c>
      <c r="F5" s="9">
        <f t="shared" si="3"/>
        <v>17339970.5</v>
      </c>
      <c r="G5" s="9">
        <f t="shared" si="1"/>
        <v>20.5</v>
      </c>
      <c r="H5" s="9">
        <f t="shared" si="1"/>
        <v>20.5</v>
      </c>
      <c r="I5" s="9">
        <f>I6+I9+I15+I21+I27+I30</f>
        <v>15384112.800000001</v>
      </c>
      <c r="J5" s="9">
        <f>J6+J9+J15+J21+J27+J30</f>
        <v>15384112.800000001</v>
      </c>
      <c r="K5" s="10">
        <f t="shared" si="2"/>
        <v>112.7</v>
      </c>
      <c r="L5" s="10">
        <f t="shared" si="2"/>
        <v>112.7</v>
      </c>
    </row>
    <row r="6" spans="1:71" x14ac:dyDescent="0.25">
      <c r="A6" s="6" t="s">
        <v>4</v>
      </c>
      <c r="B6" s="7" t="s">
        <v>5</v>
      </c>
      <c r="C6" s="9">
        <f>C7+C8</f>
        <v>57719326.299999997</v>
      </c>
      <c r="D6" s="9">
        <f t="shared" ref="D6:F6" si="4">D7+D8</f>
        <v>57719326.299999997</v>
      </c>
      <c r="E6" s="9">
        <f t="shared" si="4"/>
        <v>11281024.800000001</v>
      </c>
      <c r="F6" s="9">
        <f t="shared" si="4"/>
        <v>11281024.800000001</v>
      </c>
      <c r="G6" s="9">
        <f t="shared" si="1"/>
        <v>19.5</v>
      </c>
      <c r="H6" s="9">
        <f t="shared" si="1"/>
        <v>19.5</v>
      </c>
      <c r="I6" s="9">
        <f>I7+I8</f>
        <v>10194964.699999999</v>
      </c>
      <c r="J6" s="9">
        <f>J7+J8</f>
        <v>10194964.699999999</v>
      </c>
      <c r="K6" s="10">
        <f t="shared" si="2"/>
        <v>110.7</v>
      </c>
      <c r="L6" s="10">
        <f t="shared" si="2"/>
        <v>110.7</v>
      </c>
    </row>
    <row r="7" spans="1:71" x14ac:dyDescent="0.25">
      <c r="A7" s="13" t="s">
        <v>6</v>
      </c>
      <c r="B7" s="14" t="s">
        <v>7</v>
      </c>
      <c r="C7" s="15">
        <v>20658281</v>
      </c>
      <c r="D7" s="15">
        <v>20658281</v>
      </c>
      <c r="E7" s="15">
        <v>3957230.8</v>
      </c>
      <c r="F7" s="15">
        <v>3957230.8</v>
      </c>
      <c r="G7" s="15">
        <f t="shared" si="1"/>
        <v>19.2</v>
      </c>
      <c r="H7" s="15">
        <f t="shared" si="1"/>
        <v>19.2</v>
      </c>
      <c r="I7" s="15">
        <v>5181952.5999999996</v>
      </c>
      <c r="J7" s="15">
        <v>5181952.5999999996</v>
      </c>
      <c r="K7" s="16">
        <f t="shared" si="2"/>
        <v>76.400000000000006</v>
      </c>
      <c r="L7" s="16">
        <f t="shared" si="2"/>
        <v>76.400000000000006</v>
      </c>
    </row>
    <row r="8" spans="1:71" x14ac:dyDescent="0.25">
      <c r="A8" s="17" t="s">
        <v>8</v>
      </c>
      <c r="B8" s="14" t="s">
        <v>9</v>
      </c>
      <c r="C8" s="15">
        <v>37061045.299999997</v>
      </c>
      <c r="D8" s="15">
        <v>37061045.299999997</v>
      </c>
      <c r="E8" s="15">
        <v>7323794</v>
      </c>
      <c r="F8" s="15">
        <v>7323794</v>
      </c>
      <c r="G8" s="15">
        <f t="shared" ref="G8:G31" si="5">E8/C8*100</f>
        <v>19.8</v>
      </c>
      <c r="H8" s="15">
        <f t="shared" ref="H8:H31" si="6">F8/D8*100</f>
        <v>19.8</v>
      </c>
      <c r="I8" s="15">
        <v>5013012.0999999996</v>
      </c>
      <c r="J8" s="15">
        <v>5013012.0999999996</v>
      </c>
      <c r="K8" s="16">
        <f t="shared" ref="K8:L32" si="7">E8/I8*100</f>
        <v>146.1</v>
      </c>
      <c r="L8" s="16">
        <f t="shared" ref="L8:L31" si="8">F8/J8*100</f>
        <v>146.1</v>
      </c>
    </row>
    <row r="9" spans="1:71" ht="51" x14ac:dyDescent="0.25">
      <c r="A9" s="6" t="s">
        <v>10</v>
      </c>
      <c r="B9" s="7" t="s">
        <v>11</v>
      </c>
      <c r="C9" s="9">
        <f>C10</f>
        <v>9390405.9000000004</v>
      </c>
      <c r="D9" s="9">
        <f t="shared" ref="D9:G9" si="9">D10</f>
        <v>9390405.9000000004</v>
      </c>
      <c r="E9" s="9">
        <f t="shared" si="9"/>
        <v>2372950.4</v>
      </c>
      <c r="F9" s="9">
        <f t="shared" si="9"/>
        <v>2372950.4</v>
      </c>
      <c r="G9" s="9">
        <f t="shared" si="9"/>
        <v>25.3</v>
      </c>
      <c r="H9" s="9">
        <f t="shared" si="6"/>
        <v>25.3</v>
      </c>
      <c r="I9" s="9">
        <f>I10</f>
        <v>2184592.7999999998</v>
      </c>
      <c r="J9" s="9">
        <f>J10</f>
        <v>2184592.7999999998</v>
      </c>
      <c r="K9" s="10">
        <f t="shared" si="7"/>
        <v>108.6</v>
      </c>
      <c r="L9" s="10">
        <f t="shared" si="8"/>
        <v>108.6</v>
      </c>
    </row>
    <row r="10" spans="1:71" ht="38.25" x14ac:dyDescent="0.25">
      <c r="A10" s="17" t="s">
        <v>12</v>
      </c>
      <c r="B10" s="14" t="s">
        <v>13</v>
      </c>
      <c r="C10" s="18">
        <f>C11+C12+C13+C14</f>
        <v>9390405.9000000004</v>
      </c>
      <c r="D10" s="18">
        <f t="shared" ref="D10:F10" si="10">D11+D12+D13+D14</f>
        <v>9390405.9000000004</v>
      </c>
      <c r="E10" s="18">
        <f t="shared" si="10"/>
        <v>2372950.4</v>
      </c>
      <c r="F10" s="18">
        <f t="shared" si="10"/>
        <v>2372950.4</v>
      </c>
      <c r="G10" s="15">
        <f t="shared" si="5"/>
        <v>25.3</v>
      </c>
      <c r="H10" s="15">
        <f t="shared" si="6"/>
        <v>25.3</v>
      </c>
      <c r="I10" s="18">
        <f>I11+I12+I13+I14</f>
        <v>2184592.7999999998</v>
      </c>
      <c r="J10" s="18">
        <f>J11+J12+J13+J14</f>
        <v>2184592.7999999998</v>
      </c>
      <c r="K10" s="16">
        <f t="shared" si="7"/>
        <v>108.6</v>
      </c>
      <c r="L10" s="16">
        <f t="shared" si="8"/>
        <v>108.6</v>
      </c>
    </row>
    <row r="11" spans="1:71" x14ac:dyDescent="0.25">
      <c r="A11" s="17"/>
      <c r="B11" s="19" t="s">
        <v>47</v>
      </c>
      <c r="C11" s="15">
        <v>31784</v>
      </c>
      <c r="D11" s="15">
        <v>31784</v>
      </c>
      <c r="E11" s="15">
        <v>17434.900000000001</v>
      </c>
      <c r="F11" s="15">
        <v>17434.900000000001</v>
      </c>
      <c r="G11" s="15">
        <f t="shared" si="5"/>
        <v>54.9</v>
      </c>
      <c r="H11" s="15">
        <f t="shared" si="6"/>
        <v>54.9</v>
      </c>
      <c r="I11" s="15">
        <v>7391.6</v>
      </c>
      <c r="J11" s="15">
        <v>7391.6</v>
      </c>
      <c r="K11" s="16">
        <f t="shared" si="7"/>
        <v>235.9</v>
      </c>
      <c r="L11" s="16">
        <f t="shared" si="8"/>
        <v>235.9</v>
      </c>
    </row>
    <row r="12" spans="1:71" x14ac:dyDescent="0.25">
      <c r="A12" s="17"/>
      <c r="B12" s="20" t="s">
        <v>48</v>
      </c>
      <c r="C12" s="15">
        <v>1504761.6</v>
      </c>
      <c r="D12" s="15">
        <v>1504761.6</v>
      </c>
      <c r="E12" s="15">
        <v>356840.5</v>
      </c>
      <c r="F12" s="15">
        <v>356840.5</v>
      </c>
      <c r="G12" s="15">
        <f t="shared" si="5"/>
        <v>23.7</v>
      </c>
      <c r="H12" s="15">
        <f t="shared" si="6"/>
        <v>23.7</v>
      </c>
      <c r="I12" s="15">
        <v>362704.8</v>
      </c>
      <c r="J12" s="15">
        <v>362704.8</v>
      </c>
      <c r="K12" s="16">
        <f t="shared" si="7"/>
        <v>98.4</v>
      </c>
      <c r="L12" s="16">
        <f t="shared" si="8"/>
        <v>98.4</v>
      </c>
    </row>
    <row r="13" spans="1:71" x14ac:dyDescent="0.25">
      <c r="A13" s="17"/>
      <c r="B13" s="20" t="s">
        <v>50</v>
      </c>
      <c r="C13" s="15">
        <v>4054.6</v>
      </c>
      <c r="D13" s="15">
        <v>4054.6</v>
      </c>
      <c r="E13" s="15">
        <v>930.3</v>
      </c>
      <c r="F13" s="15">
        <v>930.3</v>
      </c>
      <c r="G13" s="15">
        <f t="shared" si="5"/>
        <v>22.9</v>
      </c>
      <c r="H13" s="15">
        <f t="shared" si="6"/>
        <v>22.9</v>
      </c>
      <c r="I13" s="15">
        <v>1172.5999999999999</v>
      </c>
      <c r="J13" s="15">
        <v>1172.5999999999999</v>
      </c>
      <c r="K13" s="16">
        <f t="shared" si="7"/>
        <v>79.3</v>
      </c>
      <c r="L13" s="16">
        <f t="shared" si="8"/>
        <v>79.3</v>
      </c>
    </row>
    <row r="14" spans="1:71" x14ac:dyDescent="0.25">
      <c r="A14" s="17"/>
      <c r="B14" s="20" t="s">
        <v>14</v>
      </c>
      <c r="C14" s="15">
        <v>7849805.7000000002</v>
      </c>
      <c r="D14" s="15">
        <v>7849805.7000000002</v>
      </c>
      <c r="E14" s="15">
        <v>1997744.7</v>
      </c>
      <c r="F14" s="15">
        <v>1997744.7</v>
      </c>
      <c r="G14" s="15">
        <f t="shared" si="5"/>
        <v>25.4</v>
      </c>
      <c r="H14" s="15">
        <f t="shared" si="6"/>
        <v>25.4</v>
      </c>
      <c r="I14" s="15">
        <v>1813323.8</v>
      </c>
      <c r="J14" s="15">
        <v>1813323.8</v>
      </c>
      <c r="K14" s="16">
        <f t="shared" si="7"/>
        <v>110.2</v>
      </c>
      <c r="L14" s="16">
        <f t="shared" si="8"/>
        <v>110.2</v>
      </c>
    </row>
    <row r="15" spans="1:71" s="4" customFormat="1" ht="13.5" customHeight="1" x14ac:dyDescent="0.25">
      <c r="A15" s="21" t="s">
        <v>15</v>
      </c>
      <c r="B15" s="22" t="s">
        <v>16</v>
      </c>
      <c r="C15" s="8">
        <f>C16+C17+C18+C19+C20</f>
        <v>5450785.7000000002</v>
      </c>
      <c r="D15" s="8">
        <f t="shared" ref="D15:F15" si="11">D16+D17+D18+D19+D20</f>
        <v>5450785.7000000002</v>
      </c>
      <c r="E15" s="8">
        <f t="shared" si="11"/>
        <v>843177.4</v>
      </c>
      <c r="F15" s="8">
        <f t="shared" si="11"/>
        <v>843177.4</v>
      </c>
      <c r="G15" s="9">
        <f t="shared" si="5"/>
        <v>15.5</v>
      </c>
      <c r="H15" s="9">
        <f t="shared" si="6"/>
        <v>15.5</v>
      </c>
      <c r="I15" s="8">
        <f>I16+I17+I18+I19+I20</f>
        <v>559643.19999999995</v>
      </c>
      <c r="J15" s="8">
        <f>J16+J17+J18+J19+J20</f>
        <v>559643.19999999995</v>
      </c>
      <c r="K15" s="10">
        <f t="shared" si="7"/>
        <v>150.69999999999999</v>
      </c>
      <c r="L15" s="10">
        <f t="shared" si="8"/>
        <v>150.69999999999999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</row>
    <row r="16" spans="1:71" ht="38.25" x14ac:dyDescent="0.25">
      <c r="A16" s="17" t="s">
        <v>17</v>
      </c>
      <c r="B16" s="14" t="s">
        <v>18</v>
      </c>
      <c r="C16" s="23">
        <v>5074200.9000000004</v>
      </c>
      <c r="D16" s="23">
        <v>5074200.9000000004</v>
      </c>
      <c r="E16" s="23">
        <v>677573.4</v>
      </c>
      <c r="F16" s="23">
        <v>677573.4</v>
      </c>
      <c r="G16" s="15">
        <f t="shared" si="5"/>
        <v>13.4</v>
      </c>
      <c r="H16" s="15">
        <f t="shared" si="6"/>
        <v>13.4</v>
      </c>
      <c r="I16" s="23">
        <v>560873.9</v>
      </c>
      <c r="J16" s="23">
        <v>560873.9</v>
      </c>
      <c r="K16" s="16">
        <f t="shared" si="7"/>
        <v>120.8</v>
      </c>
      <c r="L16" s="16">
        <f t="shared" si="8"/>
        <v>120.8</v>
      </c>
    </row>
    <row r="17" spans="1:12" ht="25.5" x14ac:dyDescent="0.25">
      <c r="A17" s="13" t="s">
        <v>19</v>
      </c>
      <c r="B17" s="14" t="s">
        <v>20</v>
      </c>
      <c r="C17" s="23">
        <v>225.6</v>
      </c>
      <c r="D17" s="23">
        <v>225.6</v>
      </c>
      <c r="E17" s="30">
        <v>430.1</v>
      </c>
      <c r="F17" s="30">
        <v>430.1</v>
      </c>
      <c r="G17" s="15">
        <f t="shared" si="5"/>
        <v>190.6</v>
      </c>
      <c r="H17" s="15">
        <f t="shared" si="6"/>
        <v>190.6</v>
      </c>
      <c r="I17" s="23">
        <v>-5801</v>
      </c>
      <c r="J17" s="23">
        <v>-5801</v>
      </c>
      <c r="K17" s="16" t="s">
        <v>77</v>
      </c>
      <c r="L17" s="16" t="s">
        <v>77</v>
      </c>
    </row>
    <row r="18" spans="1:12" x14ac:dyDescent="0.25">
      <c r="A18" s="17" t="s">
        <v>21</v>
      </c>
      <c r="B18" s="14" t="s">
        <v>22</v>
      </c>
      <c r="C18" s="23">
        <v>10761.4</v>
      </c>
      <c r="D18" s="23">
        <v>10761.4</v>
      </c>
      <c r="E18" s="23">
        <v>6157.2</v>
      </c>
      <c r="F18" s="23">
        <v>6157.2</v>
      </c>
      <c r="G18" s="15">
        <f t="shared" si="5"/>
        <v>57.2</v>
      </c>
      <c r="H18" s="15">
        <f t="shared" si="6"/>
        <v>57.2</v>
      </c>
      <c r="I18" s="23">
        <v>4428.2</v>
      </c>
      <c r="J18" s="23">
        <v>4428.2</v>
      </c>
      <c r="K18" s="16">
        <f t="shared" si="7"/>
        <v>139</v>
      </c>
      <c r="L18" s="16">
        <f t="shared" si="8"/>
        <v>139</v>
      </c>
    </row>
    <row r="19" spans="1:12" ht="38.25" x14ac:dyDescent="0.25">
      <c r="A19" s="17" t="s">
        <v>23</v>
      </c>
      <c r="B19" s="14" t="s">
        <v>24</v>
      </c>
      <c r="C19" s="23">
        <v>209903.8</v>
      </c>
      <c r="D19" s="23">
        <v>209903.8</v>
      </c>
      <c r="E19" s="23">
        <v>127326.6</v>
      </c>
      <c r="F19" s="23">
        <v>127326.6</v>
      </c>
      <c r="G19" s="15">
        <f t="shared" si="5"/>
        <v>60.7</v>
      </c>
      <c r="H19" s="15">
        <f t="shared" si="6"/>
        <v>60.7</v>
      </c>
      <c r="I19" s="23">
        <v>-15772.7</v>
      </c>
      <c r="J19" s="23">
        <v>-15772.7</v>
      </c>
      <c r="K19" s="16" t="s">
        <v>77</v>
      </c>
      <c r="L19" s="16" t="s">
        <v>77</v>
      </c>
    </row>
    <row r="20" spans="1:12" x14ac:dyDescent="0.25">
      <c r="A20" s="24" t="s">
        <v>51</v>
      </c>
      <c r="B20" s="25" t="s">
        <v>52</v>
      </c>
      <c r="C20" s="23">
        <v>155694</v>
      </c>
      <c r="D20" s="23">
        <v>155694</v>
      </c>
      <c r="E20" s="23">
        <v>31690.1</v>
      </c>
      <c r="F20" s="23">
        <v>31690.1</v>
      </c>
      <c r="G20" s="15">
        <f t="shared" si="5"/>
        <v>20.399999999999999</v>
      </c>
      <c r="H20" s="15">
        <f t="shared" si="6"/>
        <v>20.399999999999999</v>
      </c>
      <c r="I20" s="23">
        <v>15914.8</v>
      </c>
      <c r="J20" s="23">
        <v>15914.8</v>
      </c>
      <c r="K20" s="16">
        <f t="shared" si="7"/>
        <v>199.1</v>
      </c>
      <c r="L20" s="16">
        <f t="shared" si="8"/>
        <v>199.1</v>
      </c>
    </row>
    <row r="21" spans="1:12" x14ac:dyDescent="0.25">
      <c r="A21" s="6" t="s">
        <v>25</v>
      </c>
      <c r="B21" s="7" t="s">
        <v>26</v>
      </c>
      <c r="C21" s="9">
        <f>C22+C23+C24+C25+C26</f>
        <v>7992654.7999999998</v>
      </c>
      <c r="D21" s="9">
        <f t="shared" ref="D21:F21" si="12">D22+D23+D24+D25+D26</f>
        <v>7992654.7999999998</v>
      </c>
      <c r="E21" s="9">
        <f t="shared" si="12"/>
        <v>1925377.5</v>
      </c>
      <c r="F21" s="9">
        <f t="shared" si="12"/>
        <v>1925377.5</v>
      </c>
      <c r="G21" s="9">
        <f t="shared" si="5"/>
        <v>24.1</v>
      </c>
      <c r="H21" s="9">
        <f t="shared" si="6"/>
        <v>24.1</v>
      </c>
      <c r="I21" s="9">
        <f>I22+I23+I24+I25+I26</f>
        <v>1763811</v>
      </c>
      <c r="J21" s="9">
        <f>J22+J23+J24+J25+J26</f>
        <v>1763811</v>
      </c>
      <c r="K21" s="10">
        <f t="shared" si="7"/>
        <v>109.2</v>
      </c>
      <c r="L21" s="10">
        <f t="shared" si="8"/>
        <v>109.2</v>
      </c>
    </row>
    <row r="22" spans="1:12" x14ac:dyDescent="0.25">
      <c r="A22" s="17" t="s">
        <v>27</v>
      </c>
      <c r="B22" s="14" t="s">
        <v>28</v>
      </c>
      <c r="C22" s="23">
        <v>412728.9</v>
      </c>
      <c r="D22" s="23">
        <v>412728.9</v>
      </c>
      <c r="E22" s="23">
        <v>36452.199999999997</v>
      </c>
      <c r="F22" s="23">
        <v>36452.199999999997</v>
      </c>
      <c r="G22" s="15">
        <f t="shared" si="5"/>
        <v>8.8000000000000007</v>
      </c>
      <c r="H22" s="15">
        <f t="shared" si="6"/>
        <v>8.8000000000000007</v>
      </c>
      <c r="I22" s="15">
        <v>22746.9</v>
      </c>
      <c r="J22" s="15">
        <v>22746.9</v>
      </c>
      <c r="K22" s="16">
        <f t="shared" si="7"/>
        <v>160.30000000000001</v>
      </c>
      <c r="L22" s="16">
        <f t="shared" si="8"/>
        <v>160.30000000000001</v>
      </c>
    </row>
    <row r="23" spans="1:12" x14ac:dyDescent="0.25">
      <c r="A23" s="17" t="s">
        <v>29</v>
      </c>
      <c r="B23" s="14" t="s">
        <v>30</v>
      </c>
      <c r="C23" s="23">
        <v>6356617</v>
      </c>
      <c r="D23" s="23">
        <v>6356617</v>
      </c>
      <c r="E23" s="23">
        <v>1641611.6</v>
      </c>
      <c r="F23" s="23">
        <v>1641611.6</v>
      </c>
      <c r="G23" s="15">
        <f t="shared" si="5"/>
        <v>25.8</v>
      </c>
      <c r="H23" s="15">
        <f t="shared" si="6"/>
        <v>25.8</v>
      </c>
      <c r="I23" s="15">
        <v>1504808.4</v>
      </c>
      <c r="J23" s="15">
        <v>1504808.4</v>
      </c>
      <c r="K23" s="16">
        <f t="shared" si="7"/>
        <v>109.1</v>
      </c>
      <c r="L23" s="16">
        <f t="shared" si="8"/>
        <v>109.1</v>
      </c>
    </row>
    <row r="24" spans="1:12" x14ac:dyDescent="0.25">
      <c r="A24" s="17" t="s">
        <v>31</v>
      </c>
      <c r="B24" s="14" t="s">
        <v>32</v>
      </c>
      <c r="C24" s="23">
        <v>788680.8</v>
      </c>
      <c r="D24" s="23">
        <v>788680.8</v>
      </c>
      <c r="E24" s="23">
        <v>173266.4</v>
      </c>
      <c r="F24" s="23">
        <v>173266.4</v>
      </c>
      <c r="G24" s="15">
        <f t="shared" si="5"/>
        <v>22</v>
      </c>
      <c r="H24" s="15">
        <f t="shared" si="6"/>
        <v>22</v>
      </c>
      <c r="I24" s="23">
        <v>136628.5</v>
      </c>
      <c r="J24" s="23">
        <v>136628.5</v>
      </c>
      <c r="K24" s="16">
        <f t="shared" si="7"/>
        <v>126.8</v>
      </c>
      <c r="L24" s="16">
        <f t="shared" si="8"/>
        <v>126.8</v>
      </c>
    </row>
    <row r="25" spans="1:12" x14ac:dyDescent="0.25">
      <c r="A25" s="17" t="s">
        <v>33</v>
      </c>
      <c r="B25" s="26" t="s">
        <v>34</v>
      </c>
      <c r="C25" s="23">
        <v>1680</v>
      </c>
      <c r="D25" s="23">
        <v>1680</v>
      </c>
      <c r="E25" s="23">
        <v>378</v>
      </c>
      <c r="F25" s="23">
        <v>378</v>
      </c>
      <c r="G25" s="15">
        <f t="shared" si="5"/>
        <v>22.5</v>
      </c>
      <c r="H25" s="15">
        <f t="shared" si="6"/>
        <v>22.5</v>
      </c>
      <c r="I25" s="15">
        <v>364.3</v>
      </c>
      <c r="J25" s="15">
        <v>364.3</v>
      </c>
      <c r="K25" s="16">
        <f t="shared" si="7"/>
        <v>103.8</v>
      </c>
      <c r="L25" s="16">
        <f t="shared" si="8"/>
        <v>103.8</v>
      </c>
    </row>
    <row r="26" spans="1:12" x14ac:dyDescent="0.25">
      <c r="A26" s="17" t="s">
        <v>35</v>
      </c>
      <c r="B26" s="14" t="s">
        <v>36</v>
      </c>
      <c r="C26" s="23">
        <v>432948.1</v>
      </c>
      <c r="D26" s="23">
        <v>432948.1</v>
      </c>
      <c r="E26" s="23">
        <v>73669.3</v>
      </c>
      <c r="F26" s="23">
        <v>73669.3</v>
      </c>
      <c r="G26" s="15">
        <f t="shared" si="5"/>
        <v>17</v>
      </c>
      <c r="H26" s="15">
        <f t="shared" si="6"/>
        <v>17</v>
      </c>
      <c r="I26" s="23">
        <v>99262.9</v>
      </c>
      <c r="J26" s="23">
        <v>99262.9</v>
      </c>
      <c r="K26" s="16">
        <f t="shared" si="7"/>
        <v>74.2</v>
      </c>
      <c r="L26" s="16">
        <f t="shared" si="8"/>
        <v>74.2</v>
      </c>
    </row>
    <row r="27" spans="1:12" ht="25.5" x14ac:dyDescent="0.25">
      <c r="A27" s="17" t="s">
        <v>37</v>
      </c>
      <c r="B27" s="7" t="s">
        <v>38</v>
      </c>
      <c r="C27" s="9">
        <f>C28+C29</f>
        <v>3744540.7</v>
      </c>
      <c r="D27" s="9">
        <f t="shared" ref="D27:F27" si="13">D28+D29</f>
        <v>3744540.7</v>
      </c>
      <c r="E27" s="9">
        <f t="shared" si="13"/>
        <v>852125.4</v>
      </c>
      <c r="F27" s="9">
        <f t="shared" si="13"/>
        <v>852125.4</v>
      </c>
      <c r="G27" s="9">
        <f t="shared" si="5"/>
        <v>22.8</v>
      </c>
      <c r="H27" s="9">
        <f t="shared" si="6"/>
        <v>22.8</v>
      </c>
      <c r="I27" s="9">
        <f>I28+I29</f>
        <v>619300.4</v>
      </c>
      <c r="J27" s="9">
        <f>J28+J29</f>
        <v>619300.4</v>
      </c>
      <c r="K27" s="10">
        <f t="shared" si="7"/>
        <v>137.6</v>
      </c>
      <c r="L27" s="10">
        <f t="shared" si="8"/>
        <v>137.6</v>
      </c>
    </row>
    <row r="28" spans="1:12" x14ac:dyDescent="0.25">
      <c r="A28" s="17" t="s">
        <v>39</v>
      </c>
      <c r="B28" s="14" t="s">
        <v>40</v>
      </c>
      <c r="C28" s="23">
        <v>3731470.7</v>
      </c>
      <c r="D28" s="23">
        <v>3731470.7</v>
      </c>
      <c r="E28" s="23">
        <v>851234.9</v>
      </c>
      <c r="F28" s="23">
        <v>851234.9</v>
      </c>
      <c r="G28" s="15">
        <f t="shared" si="5"/>
        <v>22.8</v>
      </c>
      <c r="H28" s="15">
        <f t="shared" si="6"/>
        <v>22.8</v>
      </c>
      <c r="I28" s="15">
        <v>618996.19999999995</v>
      </c>
      <c r="J28" s="15">
        <v>618996.19999999995</v>
      </c>
      <c r="K28" s="16">
        <f t="shared" si="7"/>
        <v>137.5</v>
      </c>
      <c r="L28" s="16">
        <f t="shared" si="8"/>
        <v>137.5</v>
      </c>
    </row>
    <row r="29" spans="1:12" ht="25.5" customHeight="1" x14ac:dyDescent="0.25">
      <c r="A29" s="17" t="s">
        <v>41</v>
      </c>
      <c r="B29" s="14" t="s">
        <v>42</v>
      </c>
      <c r="C29" s="23">
        <v>13070</v>
      </c>
      <c r="D29" s="23">
        <v>13070</v>
      </c>
      <c r="E29" s="23">
        <v>890.5</v>
      </c>
      <c r="F29" s="23">
        <v>890.5</v>
      </c>
      <c r="G29" s="15">
        <f t="shared" si="5"/>
        <v>6.8</v>
      </c>
      <c r="H29" s="15">
        <f t="shared" si="6"/>
        <v>6.8</v>
      </c>
      <c r="I29" s="15">
        <v>304.2</v>
      </c>
      <c r="J29" s="15">
        <v>304.2</v>
      </c>
      <c r="K29" s="16">
        <f t="shared" si="7"/>
        <v>292.7</v>
      </c>
      <c r="L29" s="16">
        <f t="shared" si="8"/>
        <v>292.7</v>
      </c>
    </row>
    <row r="30" spans="1:12" s="28" customFormat="1" x14ac:dyDescent="0.25">
      <c r="A30" s="21"/>
      <c r="B30" s="22" t="s">
        <v>43</v>
      </c>
      <c r="C30" s="10">
        <v>279758.3</v>
      </c>
      <c r="D30" s="10">
        <v>279758.3</v>
      </c>
      <c r="E30" s="10">
        <v>65315</v>
      </c>
      <c r="F30" s="10">
        <v>65315</v>
      </c>
      <c r="G30" s="9">
        <f t="shared" si="5"/>
        <v>23.3</v>
      </c>
      <c r="H30" s="9">
        <f t="shared" si="6"/>
        <v>23.3</v>
      </c>
      <c r="I30" s="10">
        <v>61800.7</v>
      </c>
      <c r="J30" s="10">
        <v>61800.7</v>
      </c>
      <c r="K30" s="10">
        <f t="shared" si="7"/>
        <v>105.7</v>
      </c>
      <c r="L30" s="10">
        <f t="shared" si="8"/>
        <v>105.7</v>
      </c>
    </row>
    <row r="31" spans="1:12" s="28" customFormat="1" x14ac:dyDescent="0.25">
      <c r="A31" s="21"/>
      <c r="B31" s="22" t="s">
        <v>44</v>
      </c>
      <c r="C31" s="27">
        <v>2568460.7999999998</v>
      </c>
      <c r="D31" s="27">
        <v>2496630.7999999998</v>
      </c>
      <c r="E31" s="27">
        <v>1019019.9</v>
      </c>
      <c r="F31" s="27">
        <v>999269.3</v>
      </c>
      <c r="G31" s="9">
        <f t="shared" si="5"/>
        <v>39.700000000000003</v>
      </c>
      <c r="H31" s="9">
        <f t="shared" si="6"/>
        <v>40</v>
      </c>
      <c r="I31" s="27">
        <v>870871.2</v>
      </c>
      <c r="J31" s="27">
        <v>857270.3</v>
      </c>
      <c r="K31" s="10">
        <f t="shared" si="7"/>
        <v>117</v>
      </c>
      <c r="L31" s="10">
        <f t="shared" si="8"/>
        <v>116.6</v>
      </c>
    </row>
    <row r="32" spans="1:12" x14ac:dyDescent="0.25">
      <c r="A32" s="21" t="s">
        <v>63</v>
      </c>
      <c r="B32" s="31" t="s">
        <v>64</v>
      </c>
      <c r="C32" s="32">
        <v>79909297.400000006</v>
      </c>
      <c r="D32" s="32">
        <v>53839074.600000001</v>
      </c>
      <c r="E32" s="32">
        <v>19263320.800000001</v>
      </c>
      <c r="F32" s="32">
        <v>12762237.800000001</v>
      </c>
      <c r="G32" s="33">
        <f>E32/C32*100</f>
        <v>24.1</v>
      </c>
      <c r="H32" s="33">
        <f>F32/D32*100</f>
        <v>23.7</v>
      </c>
      <c r="I32" s="32">
        <f>I33+I39+I40+I41+I43+I44+I42</f>
        <v>17631261.399999999</v>
      </c>
      <c r="J32" s="32">
        <f>J33+J39+J40+J41+J43+J44+J42</f>
        <v>12141630</v>
      </c>
      <c r="K32" s="34">
        <f t="shared" si="7"/>
        <v>109.3</v>
      </c>
      <c r="L32" s="34">
        <f t="shared" si="7"/>
        <v>105.1</v>
      </c>
    </row>
    <row r="33" spans="1:12" ht="51" x14ac:dyDescent="0.25">
      <c r="A33" s="21" t="s">
        <v>65</v>
      </c>
      <c r="B33" s="31" t="s">
        <v>66</v>
      </c>
      <c r="C33" s="33">
        <v>79969666.700000003</v>
      </c>
      <c r="D33" s="33">
        <v>53874643.899999999</v>
      </c>
      <c r="E33" s="33">
        <v>19353132.899999999</v>
      </c>
      <c r="F33" s="33">
        <v>12845915.9</v>
      </c>
      <c r="G33" s="33">
        <f t="shared" ref="G33:H45" si="14">E33/C33*100</f>
        <v>24.2</v>
      </c>
      <c r="H33" s="33">
        <f t="shared" si="14"/>
        <v>23.8</v>
      </c>
      <c r="I33" s="33">
        <f>I34+I35+I36+I37+I38</f>
        <v>17814091.100000001</v>
      </c>
      <c r="J33" s="33">
        <f>J34+J35+J36+J37+J38</f>
        <v>12184656.1</v>
      </c>
      <c r="K33" s="34">
        <f t="shared" ref="K33:L45" si="15">E33/I33*100</f>
        <v>108.6</v>
      </c>
      <c r="L33" s="34">
        <f t="shared" si="15"/>
        <v>105.4</v>
      </c>
    </row>
    <row r="34" spans="1:12" ht="25.5" x14ac:dyDescent="0.25">
      <c r="A34" s="24" t="s">
        <v>67</v>
      </c>
      <c r="B34" s="35" t="s">
        <v>68</v>
      </c>
      <c r="C34" s="36">
        <v>18975345.600000001</v>
      </c>
      <c r="D34" s="36">
        <v>18975345.600000001</v>
      </c>
      <c r="E34" s="36">
        <v>4743837.3</v>
      </c>
      <c r="F34" s="36">
        <v>4743837.3</v>
      </c>
      <c r="G34" s="36">
        <f>E34/C34*100</f>
        <v>25</v>
      </c>
      <c r="H34" s="36">
        <f>F34/D34*100</f>
        <v>25</v>
      </c>
      <c r="I34" s="36">
        <v>4731468.4000000004</v>
      </c>
      <c r="J34" s="36">
        <v>4731468.4000000004</v>
      </c>
      <c r="K34" s="37">
        <f>E34/I34*100</f>
        <v>100.3</v>
      </c>
      <c r="L34" s="37">
        <f>F34/J34*100</f>
        <v>100.3</v>
      </c>
    </row>
    <row r="35" spans="1:12" ht="38.25" x14ac:dyDescent="0.25">
      <c r="A35" s="38" t="s">
        <v>69</v>
      </c>
      <c r="B35" s="39" t="s">
        <v>70</v>
      </c>
      <c r="C35" s="40">
        <v>29358981.100000001</v>
      </c>
      <c r="D35" s="40">
        <v>29358981.100000001</v>
      </c>
      <c r="E35" s="40">
        <v>7077270.5</v>
      </c>
      <c r="F35" s="40">
        <v>7077270.5</v>
      </c>
      <c r="G35" s="36">
        <f t="shared" si="14"/>
        <v>24.1</v>
      </c>
      <c r="H35" s="36">
        <f t="shared" si="14"/>
        <v>24.1</v>
      </c>
      <c r="I35" s="36">
        <v>3868729.9</v>
      </c>
      <c r="J35" s="36">
        <v>3868729.9</v>
      </c>
      <c r="K35" s="37">
        <f>E35/I35*100</f>
        <v>182.9</v>
      </c>
      <c r="L35" s="37">
        <f t="shared" si="15"/>
        <v>182.9</v>
      </c>
    </row>
    <row r="36" spans="1:12" ht="25.5" x14ac:dyDescent="0.25">
      <c r="A36" s="24" t="s">
        <v>71</v>
      </c>
      <c r="B36" s="35" t="s">
        <v>72</v>
      </c>
      <c r="C36" s="36">
        <v>3924810.8</v>
      </c>
      <c r="D36" s="36">
        <v>3924810.8</v>
      </c>
      <c r="E36" s="36">
        <v>764348.5</v>
      </c>
      <c r="F36" s="36">
        <v>764348.5</v>
      </c>
      <c r="G36" s="36">
        <f t="shared" si="14"/>
        <v>19.5</v>
      </c>
      <c r="H36" s="36">
        <f t="shared" si="14"/>
        <v>19.5</v>
      </c>
      <c r="I36" s="36">
        <v>732072.4</v>
      </c>
      <c r="J36" s="36">
        <v>732072.4</v>
      </c>
      <c r="K36" s="37">
        <f t="shared" si="15"/>
        <v>104.4</v>
      </c>
      <c r="L36" s="37">
        <f t="shared" si="15"/>
        <v>104.4</v>
      </c>
    </row>
    <row r="37" spans="1:12" x14ac:dyDescent="0.25">
      <c r="A37" s="24" t="s">
        <v>73</v>
      </c>
      <c r="B37" s="35" t="s">
        <v>74</v>
      </c>
      <c r="C37" s="36">
        <v>1615506.4</v>
      </c>
      <c r="D37" s="36">
        <v>1615506.4</v>
      </c>
      <c r="E37" s="36">
        <v>260459.6</v>
      </c>
      <c r="F37" s="36">
        <v>260459.6</v>
      </c>
      <c r="G37" s="36">
        <f t="shared" si="14"/>
        <v>16.100000000000001</v>
      </c>
      <c r="H37" s="36">
        <f>F37/D37*100</f>
        <v>16.100000000000001</v>
      </c>
      <c r="I37" s="36">
        <v>2852385.4</v>
      </c>
      <c r="J37" s="36">
        <v>2852385.4</v>
      </c>
      <c r="K37" s="37">
        <f>E37/I37*100</f>
        <v>9.1</v>
      </c>
      <c r="L37" s="37">
        <f>F37/J37*100</f>
        <v>9.1</v>
      </c>
    </row>
    <row r="38" spans="1:12" ht="51" x14ac:dyDescent="0.25">
      <c r="A38" s="24" t="s">
        <v>75</v>
      </c>
      <c r="B38" s="35" t="s">
        <v>76</v>
      </c>
      <c r="C38" s="36">
        <v>26095022.800000001</v>
      </c>
      <c r="D38" s="36">
        <v>0</v>
      </c>
      <c r="E38" s="41">
        <v>6507217</v>
      </c>
      <c r="F38" s="36">
        <v>0</v>
      </c>
      <c r="G38" s="36">
        <f t="shared" si="14"/>
        <v>24.9</v>
      </c>
      <c r="H38" s="36" t="s">
        <v>77</v>
      </c>
      <c r="I38" s="41">
        <v>5629435</v>
      </c>
      <c r="J38" s="36">
        <v>0</v>
      </c>
      <c r="K38" s="37">
        <f>E38/I38*100</f>
        <v>115.6</v>
      </c>
      <c r="L38" s="37" t="s">
        <v>77</v>
      </c>
    </row>
    <row r="39" spans="1:12" ht="38.25" x14ac:dyDescent="0.25">
      <c r="A39" s="21" t="s">
        <v>78</v>
      </c>
      <c r="B39" s="31" t="s">
        <v>79</v>
      </c>
      <c r="C39" s="33">
        <v>0</v>
      </c>
      <c r="D39" s="33">
        <v>0</v>
      </c>
      <c r="E39" s="33">
        <v>0</v>
      </c>
      <c r="F39" s="33">
        <v>0</v>
      </c>
      <c r="G39" s="34" t="s">
        <v>77</v>
      </c>
      <c r="H39" s="34" t="s">
        <v>77</v>
      </c>
      <c r="I39" s="33">
        <v>13949.3</v>
      </c>
      <c r="J39" s="33">
        <v>13949.3</v>
      </c>
      <c r="K39" s="34">
        <f t="shared" ref="K39:K40" si="16">E39/I39*100</f>
        <v>0</v>
      </c>
      <c r="L39" s="34">
        <f>F39/J39*100</f>
        <v>0</v>
      </c>
    </row>
    <row r="40" spans="1:12" ht="25.5" x14ac:dyDescent="0.25">
      <c r="A40" s="21" t="s">
        <v>80</v>
      </c>
      <c r="B40" s="31" t="s">
        <v>81</v>
      </c>
      <c r="C40" s="33">
        <v>4735.6000000000004</v>
      </c>
      <c r="D40" s="33">
        <v>4735.6000000000004</v>
      </c>
      <c r="E40" s="33">
        <v>4735.6000000000004</v>
      </c>
      <c r="F40" s="33">
        <v>4735.6000000000004</v>
      </c>
      <c r="G40" s="33">
        <f t="shared" si="14"/>
        <v>100</v>
      </c>
      <c r="H40" s="33">
        <f t="shared" si="14"/>
        <v>100</v>
      </c>
      <c r="I40" s="33">
        <v>11811</v>
      </c>
      <c r="J40" s="33">
        <v>11811</v>
      </c>
      <c r="K40" s="34">
        <f t="shared" si="16"/>
        <v>40.1</v>
      </c>
      <c r="L40" s="34">
        <f>F40/J40*100</f>
        <v>40.1</v>
      </c>
    </row>
    <row r="41" spans="1:12" x14ac:dyDescent="0.25">
      <c r="A41" s="21" t="s">
        <v>82</v>
      </c>
      <c r="B41" s="31" t="s">
        <v>83</v>
      </c>
      <c r="C41" s="33">
        <v>3384.1</v>
      </c>
      <c r="D41" s="33">
        <v>3384.1</v>
      </c>
      <c r="E41" s="33">
        <v>3384.1</v>
      </c>
      <c r="F41" s="33">
        <v>3384.1</v>
      </c>
      <c r="G41" s="33">
        <f>E41/C41*100</f>
        <v>100</v>
      </c>
      <c r="H41" s="33">
        <f t="shared" si="14"/>
        <v>100</v>
      </c>
      <c r="I41" s="33">
        <v>4099.6000000000004</v>
      </c>
      <c r="J41" s="33">
        <v>4099.6000000000004</v>
      </c>
      <c r="K41" s="34">
        <f>E41/I41*100</f>
        <v>82.5</v>
      </c>
      <c r="L41" s="34">
        <f>F41/J41*100</f>
        <v>82.5</v>
      </c>
    </row>
    <row r="42" spans="1:12" ht="104.25" customHeight="1" x14ac:dyDescent="0.25">
      <c r="A42" s="21" t="s">
        <v>84</v>
      </c>
      <c r="B42" s="31" t="s">
        <v>85</v>
      </c>
      <c r="C42" s="33">
        <v>0</v>
      </c>
      <c r="D42" s="33">
        <v>0</v>
      </c>
      <c r="E42" s="33">
        <v>-27552</v>
      </c>
      <c r="F42" s="33">
        <v>-27552</v>
      </c>
      <c r="G42" s="34" t="s">
        <v>77</v>
      </c>
      <c r="H42" s="34" t="s">
        <v>77</v>
      </c>
      <c r="I42" s="33">
        <v>3.3</v>
      </c>
      <c r="J42" s="33">
        <v>3.3</v>
      </c>
      <c r="K42" s="34" t="s">
        <v>77</v>
      </c>
      <c r="L42" s="34" t="s">
        <v>77</v>
      </c>
    </row>
    <row r="43" spans="1:12" ht="91.5" customHeight="1" x14ac:dyDescent="0.25">
      <c r="A43" s="21" t="s">
        <v>86</v>
      </c>
      <c r="B43" s="31" t="s">
        <v>87</v>
      </c>
      <c r="C43" s="33">
        <v>604.6</v>
      </c>
      <c r="D43" s="33">
        <v>604.6</v>
      </c>
      <c r="E43" s="33">
        <v>17691.8</v>
      </c>
      <c r="F43" s="33">
        <v>17579.900000000001</v>
      </c>
      <c r="G43" s="33">
        <f t="shared" si="14"/>
        <v>2926.2</v>
      </c>
      <c r="H43" s="32">
        <f>F43/D43*100</f>
        <v>2907.7</v>
      </c>
      <c r="I43" s="33">
        <v>21264</v>
      </c>
      <c r="J43" s="33">
        <v>20957.3</v>
      </c>
      <c r="K43" s="34">
        <f>E43/I43*100</f>
        <v>83.2</v>
      </c>
      <c r="L43" s="34">
        <f t="shared" si="15"/>
        <v>83.9</v>
      </c>
    </row>
    <row r="44" spans="1:12" ht="51" x14ac:dyDescent="0.25">
      <c r="A44" s="21" t="s">
        <v>88</v>
      </c>
      <c r="B44" s="31" t="s">
        <v>89</v>
      </c>
      <c r="C44" s="33">
        <v>-69093.600000000006</v>
      </c>
      <c r="D44" s="33">
        <v>-44293.599999999999</v>
      </c>
      <c r="E44" s="33">
        <v>-88071.6</v>
      </c>
      <c r="F44" s="33">
        <v>-81825.7</v>
      </c>
      <c r="G44" s="33">
        <f t="shared" si="14"/>
        <v>127.5</v>
      </c>
      <c r="H44" s="32">
        <f>F44/D44*100</f>
        <v>184.7</v>
      </c>
      <c r="I44" s="33">
        <v>-233956.9</v>
      </c>
      <c r="J44" s="33">
        <v>-93846.6</v>
      </c>
      <c r="K44" s="34">
        <f>E44/I44*100</f>
        <v>37.6</v>
      </c>
      <c r="L44" s="34">
        <f t="shared" si="15"/>
        <v>87.2</v>
      </c>
    </row>
    <row r="45" spans="1:12" x14ac:dyDescent="0.25">
      <c r="A45" s="21" t="s">
        <v>90</v>
      </c>
      <c r="B45" s="31"/>
      <c r="C45" s="42">
        <v>167055229.90000001</v>
      </c>
      <c r="D45" s="42">
        <v>140913177.09999999</v>
      </c>
      <c r="E45" s="32">
        <v>37622311.200000003</v>
      </c>
      <c r="F45" s="33">
        <v>31101477.600000001</v>
      </c>
      <c r="G45" s="33">
        <f t="shared" si="14"/>
        <v>22.5</v>
      </c>
      <c r="H45" s="33">
        <f>F45/D45*100</f>
        <v>22.1</v>
      </c>
      <c r="I45" s="43">
        <v>33886245.399999999</v>
      </c>
      <c r="J45" s="33">
        <v>28383013.100000001</v>
      </c>
      <c r="K45" s="34">
        <f>E45/I45*100</f>
        <v>111</v>
      </c>
      <c r="L45" s="34">
        <f t="shared" si="15"/>
        <v>109.6</v>
      </c>
    </row>
  </sheetData>
  <mergeCells count="1">
    <mergeCell ref="A1:L1"/>
  </mergeCells>
  <pageMargins left="0.31496062992125984" right="0.11811023622047245" top="0.74803149606299213" bottom="0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консолидированный бюджет</vt:lpstr>
      <vt:lpstr>'Доходы консолидированный бюджет'!Заголовки_для_печати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Васько Галина Борисовна</cp:lastModifiedBy>
  <cp:lastPrinted>2024-05-28T08:07:59Z</cp:lastPrinted>
  <dcterms:created xsi:type="dcterms:W3CDTF">2018-08-06T04:38:07Z</dcterms:created>
  <dcterms:modified xsi:type="dcterms:W3CDTF">2024-06-17T09:20:03Z</dcterms:modified>
</cp:coreProperties>
</file>