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1 кв. 2024\на сайт\"/>
    </mc:Choice>
  </mc:AlternateContent>
  <xr:revisionPtr revIDLastSave="0" documentId="13_ncr:1_{D67AC1BF-E388-43AF-817C-548B581151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7" l="1"/>
  <c r="F53" i="7"/>
  <c r="G52" i="7"/>
  <c r="G51" i="7"/>
  <c r="G50" i="7"/>
  <c r="F50" i="7"/>
  <c r="G49" i="7"/>
  <c r="G48" i="7"/>
  <c r="F48" i="7"/>
  <c r="G47" i="7"/>
  <c r="F47" i="7"/>
  <c r="G46" i="7"/>
  <c r="F46" i="7"/>
  <c r="G45" i="7"/>
  <c r="F45" i="7"/>
  <c r="G44" i="7"/>
  <c r="F44" i="7"/>
  <c r="G43" i="7"/>
  <c r="D43" i="7"/>
  <c r="F43" i="7" s="1"/>
  <c r="G15" i="7" l="1"/>
  <c r="G16" i="7"/>
  <c r="G19" i="7"/>
  <c r="G20" i="7"/>
  <c r="G21" i="7"/>
  <c r="G22" i="7"/>
  <c r="G23" i="7"/>
  <c r="G25" i="7"/>
  <c r="G26" i="7"/>
  <c r="G28" i="7"/>
  <c r="G29" i="7"/>
  <c r="G30" i="7"/>
  <c r="G32" i="7"/>
  <c r="G33" i="7"/>
  <c r="G34" i="7"/>
  <c r="G36" i="7"/>
  <c r="G37" i="7"/>
  <c r="G38" i="7"/>
  <c r="G39" i="7"/>
  <c r="G40" i="7"/>
  <c r="G41" i="7"/>
  <c r="G42" i="7"/>
  <c r="F15" i="7"/>
  <c r="F16" i="7"/>
  <c r="F19" i="7"/>
  <c r="F20" i="7"/>
  <c r="F21" i="7"/>
  <c r="F22" i="7"/>
  <c r="F23" i="7"/>
  <c r="F25" i="7"/>
  <c r="F26" i="7"/>
  <c r="F28" i="7"/>
  <c r="F29" i="7"/>
  <c r="F30" i="7"/>
  <c r="F32" i="7"/>
  <c r="F33" i="7"/>
  <c r="F34" i="7"/>
  <c r="F36" i="7"/>
  <c r="F37" i="7"/>
  <c r="F38" i="7"/>
  <c r="F39" i="7"/>
  <c r="F40" i="7"/>
  <c r="F41" i="7"/>
  <c r="D35" i="7"/>
  <c r="E35" i="7"/>
  <c r="G35" i="7" s="1"/>
  <c r="C35" i="7"/>
  <c r="D14" i="7"/>
  <c r="D13" i="7" s="1"/>
  <c r="D12" i="7" s="1"/>
  <c r="E14" i="7"/>
  <c r="F14" i="7" s="1"/>
  <c r="C14" i="7"/>
  <c r="D31" i="7"/>
  <c r="E31" i="7"/>
  <c r="F31" i="7" s="1"/>
  <c r="C31" i="7"/>
  <c r="D27" i="7"/>
  <c r="E27" i="7"/>
  <c r="F27" i="7" s="1"/>
  <c r="C27" i="7"/>
  <c r="D24" i="7"/>
  <c r="E24" i="7"/>
  <c r="F24" i="7" s="1"/>
  <c r="C24" i="7"/>
  <c r="D18" i="7"/>
  <c r="D17" i="7" s="1"/>
  <c r="E18" i="7"/>
  <c r="E17" i="7" s="1"/>
  <c r="C18" i="7"/>
  <c r="C17" i="7" s="1"/>
  <c r="C13" i="7" s="1"/>
  <c r="C12" i="7" s="1"/>
  <c r="F35" i="7" l="1"/>
  <c r="F17" i="7"/>
  <c r="G17" i="7"/>
  <c r="G27" i="7"/>
  <c r="G18" i="7"/>
  <c r="E13" i="7"/>
  <c r="F18" i="7"/>
  <c r="G24" i="7"/>
  <c r="G31" i="7"/>
  <c r="G14" i="7"/>
  <c r="G13" i="7" l="1"/>
  <c r="F13" i="7"/>
  <c r="E12" i="7"/>
  <c r="F12" i="7" l="1"/>
  <c r="G12" i="7"/>
</calcChain>
</file>

<file path=xl/sharedStrings.xml><?xml version="1.0" encoding="utf-8"?>
<sst xmlns="http://schemas.openxmlformats.org/spreadsheetml/2006/main" count="87" uniqueCount="85">
  <si>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</si>
  <si>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</si>
  <si>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</si>
  <si>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</si>
  <si>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</si>
  <si>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</si>
  <si>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</si>
  <si>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</si>
  <si>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</si>
  <si>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</si>
  <si>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</si>
  <si>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</si>
  <si>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</si>
  <si>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</si>
  <si>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</si>
  <si>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</si>
  <si>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</si>
  <si>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</si>
  <si>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</si>
  <si>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</si>
  <si>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</si>
  <si>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</si>
  <si>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</si>
  <si>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</si>
  <si>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</si>
  <si>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</si>
  <si>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</si>
  <si>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</si>
  <si>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</si>
  <si>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</si>
  <si>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</si>
  <si>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</si>
  <si>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Акцизы на алкогольную продукцию</t>
  </si>
  <si>
    <t>Акцизы на нефтепродукты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</si>
  <si>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</si>
  <si>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</si>
  <si>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</si>
  <si>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</si>
  <si>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</si>
  <si>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</si>
  <si>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</si>
  <si>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</si>
  <si>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</si>
  <si>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</si>
  <si>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</si>
  <si>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</si>
  <si>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</si>
  <si>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</si>
  <si>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</si>
  <si>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</si>
  <si>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</si>
  <si>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</si>
  <si>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</si>
  <si>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</si>
  <si>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</si>
  <si>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</si>
  <si>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Наименование доходов 
(объем которых составляет более 10 %)</t>
  </si>
  <si>
    <t>Фактическое поступление на 01.04.2023 г., тыс. руб.</t>
  </si>
  <si>
    <t>Доходы от уплаты акцизов на нефтепродукты  по национальному проекту "Безопасные качественные дороги"</t>
  </si>
  <si>
    <t>Сведения об исполнении доходов бюджета Забайкальского края по состоянию на 01.04.2024 года 
(в сравнении с запланированными значениями на 2024 год и исполнением на 01.04.2023 года)</t>
  </si>
  <si>
    <t>Уточненные годовые бюджетные назначения 
(плановые бюджетные назначения в части доходов (план по доходам))  
на 01.04.2024 г., тыс. руб.</t>
  </si>
  <si>
    <t>Фактическое поступление на 01.04.2024 г., тыс. руб.</t>
  </si>
  <si>
    <t>% исполнения уточненных  годовых бюджетных назначений 
на 01.04.2024 г.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</si>
  <si>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</si>
  <si>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</si>
  <si>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</si>
  <si>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</si>
  <si>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</si>
  <si>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</si>
  <si>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</si>
  <si>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</si>
  <si>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</si>
  <si>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</si>
  <si>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</si>
  <si>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</si>
  <si>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</si>
  <si>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</si>
  <si>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Х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</si>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</sst>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"/>
    <numFmt numFmtId="167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165" fontId="22" fillId="14" borderId="0" xfId="0" applyNumberFormat="1" applyFont="1" applyFill="1"/>
    <xf numFmtId="165" fontId="23" fillId="14" borderId="0" xfId="0" applyNumberFormat="1" applyFont="1" applyFill="1"/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7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0" fontId="20" fillId="14" borderId="0" xfId="0" applyFont="1" applyFill="1" applyAlignment="1">
      <alignment horizontal="right"/>
    </xf>
    <xf numFmtId="167" fontId="18" fillId="14" borderId="0" xfId="0" applyNumberFormat="1" applyFont="1" applyFill="1" applyAlignment="1">
      <alignment horizontal="right"/>
    </xf>
    <xf numFmtId="0" fontId="26" fillId="14" borderId="0" xfId="0" applyFont="1" applyFill="1" applyBorder="1" applyAlignment="1">
      <alignment horizontal="justify" vertical="center"/>
    </xf>
    <xf numFmtId="166" fontId="24" fillId="14" borderId="10" xfId="0" applyNumberFormat="1" applyFont="1" applyFill="1" applyBorder="1" applyAlignment="1">
      <alignment horizontal="center" vertical="top"/>
    </xf>
    <xf numFmtId="166" fontId="24" fillId="14" borderId="10" xfId="0" applyNumberFormat="1" applyFont="1" applyFill="1" applyBorder="1" applyAlignment="1">
      <alignment horizontal="center" vertical="top" wrapText="1"/>
    </xf>
    <xf numFmtId="166" fontId="24" fillId="14" borderId="0" xfId="0" applyNumberFormat="1" applyFont="1" applyFill="1" applyAlignment="1">
      <alignment horizontal="center" vertical="top"/>
    </xf>
    <xf numFmtId="166" fontId="20" fillId="14" borderId="10" xfId="0" applyNumberFormat="1" applyFont="1" applyFill="1" applyBorder="1" applyAlignment="1">
      <alignment horizontal="center" vertical="top" wrapText="1"/>
    </xf>
    <xf numFmtId="166" fontId="20" fillId="14" borderId="10" xfId="0" applyNumberFormat="1" applyFont="1" applyFill="1" applyBorder="1" applyAlignment="1">
      <alignment horizontal="center" vertical="top"/>
    </xf>
    <xf numFmtId="165" fontId="25" fillId="14" borderId="10" xfId="0" applyNumberFormat="1" applyFont="1" applyFill="1" applyBorder="1" applyAlignment="1">
      <alignment horizontal="left" vertical="top" wrapText="1"/>
    </xf>
    <xf numFmtId="166" fontId="20" fillId="14" borderId="10" xfId="24" applyNumberFormat="1" applyFont="1" applyFill="1" applyBorder="1" applyAlignment="1">
      <alignment horizontal="center" vertical="top"/>
    </xf>
    <xf numFmtId="166" fontId="27" fillId="14" borderId="10" xfId="0" applyNumberFormat="1" applyFont="1" applyFill="1" applyBorder="1" applyAlignment="1">
      <alignment horizontal="center" vertical="top"/>
    </xf>
    <xf numFmtId="165" fontId="24" fillId="14" borderId="10" xfId="0" applyNumberFormat="1" applyFont="1" applyFill="1" applyBorder="1" applyAlignment="1">
      <alignment horizontal="left" vertical="top" wrapText="1"/>
    </xf>
    <xf numFmtId="165" fontId="20" fillId="14" borderId="10" xfId="0" applyNumberFormat="1" applyFont="1" applyFill="1" applyBorder="1" applyAlignment="1">
      <alignment horizontal="left" vertical="top" wrapText="1"/>
    </xf>
    <xf numFmtId="165" fontId="20" fillId="14" borderId="11" xfId="0" applyNumberFormat="1" applyFont="1" applyFill="1" applyBorder="1" applyAlignment="1">
      <alignment horizontal="left" vertical="top" wrapText="1"/>
    </xf>
    <xf numFmtId="165" fontId="24" fillId="14" borderId="11" xfId="0" applyNumberFormat="1" applyFont="1" applyFill="1" applyBorder="1" applyAlignment="1">
      <alignment horizontal="left" vertical="top" wrapText="1"/>
    </xf>
    <xf numFmtId="0" fontId="20" fillId="14" borderId="10" xfId="0" applyFont="1" applyFill="1" applyBorder="1" applyAlignment="1">
      <alignment vertical="top" wrapText="1"/>
    </xf>
    <xf numFmtId="0" fontId="20" fillId="14" borderId="10" xfId="0" applyFont="1" applyFill="1" applyBorder="1" applyAlignment="1">
      <alignment vertical="top"/>
    </xf>
    <xf numFmtId="0" fontId="24" fillId="14" borderId="10" xfId="0" applyNumberFormat="1" applyFont="1" applyFill="1" applyBorder="1" applyAlignment="1">
      <alignment horizontal="center"/>
    </xf>
    <xf numFmtId="0" fontId="24" fillId="14" borderId="10" xfId="0" applyNumberFormat="1" applyFont="1" applyFill="1" applyBorder="1" applyAlignment="1">
      <alignment horizontal="center" wrapText="1"/>
    </xf>
    <xf numFmtId="0" fontId="28" fillId="14" borderId="10" xfId="0" applyFont="1" applyFill="1" applyBorder="1" applyAlignment="1">
      <alignment vertical="top" wrapText="1"/>
    </xf>
    <xf numFmtId="166" fontId="28" fillId="14" borderId="10" xfId="0" applyNumberFormat="1" applyFont="1" applyFill="1" applyBorder="1" applyAlignment="1">
      <alignment horizontal="center" vertical="top"/>
    </xf>
    <xf numFmtId="166" fontId="24" fillId="14" borderId="10" xfId="0" applyNumberFormat="1" applyFont="1" applyFill="1" applyBorder="1" applyAlignment="1">
      <alignment horizontal="center" vertical="center" wrapText="1"/>
    </xf>
    <xf numFmtId="166" fontId="28" fillId="14" borderId="10" xfId="0" applyNumberFormat="1" applyFont="1" applyFill="1" applyBorder="1" applyAlignment="1">
      <alignment horizontal="center" vertical="center"/>
    </xf>
    <xf numFmtId="0" fontId="27" fillId="14" borderId="10" xfId="0" applyFont="1" applyFill="1" applyBorder="1" applyAlignment="1">
      <alignment vertical="top" wrapText="1"/>
    </xf>
    <xf numFmtId="166" fontId="27" fillId="14" borderId="10" xfId="0" applyNumberFormat="1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top"/>
    </xf>
    <xf numFmtId="0" fontId="24" fillId="14" borderId="10" xfId="0" applyFont="1" applyFill="1" applyBorder="1" applyAlignment="1">
      <alignment vertical="top"/>
    </xf>
    <xf numFmtId="165" fontId="20" fillId="14" borderId="10" xfId="0" applyNumberFormat="1" applyFont="1" applyFill="1" applyBorder="1" applyAlignment="1">
      <alignment horizontal="left" vertical="top"/>
    </xf>
    <xf numFmtId="165" fontId="24" fillId="14" borderId="10" xfId="0" applyNumberFormat="1" applyFont="1" applyFill="1" applyBorder="1" applyAlignment="1">
      <alignment horizontal="left" vertical="top"/>
    </xf>
    <xf numFmtId="49" fontId="27" fillId="0" borderId="16" xfId="0" applyNumberFormat="1" applyFont="1" applyFill="1" applyBorder="1" applyAlignment="1">
      <alignment horizontal="left" vertical="top" wrapText="1"/>
    </xf>
    <xf numFmtId="0" fontId="20" fillId="14" borderId="10" xfId="0" applyFont="1" applyFill="1" applyBorder="1" applyAlignment="1">
      <alignment horizontal="left" vertical="top"/>
    </xf>
    <xf numFmtId="0" fontId="28" fillId="14" borderId="10" xfId="0" applyFont="1" applyFill="1" applyBorder="1" applyAlignment="1">
      <alignment horizontal="left" vertical="top"/>
    </xf>
    <xf numFmtId="0" fontId="27" fillId="14" borderId="10" xfId="0" applyFont="1" applyFill="1" applyBorder="1" applyAlignment="1">
      <alignment horizontal="left" vertical="top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4" fillId="14" borderId="14" xfId="0" applyFont="1" applyFill="1" applyBorder="1" applyAlignment="1">
      <alignment horizontal="center" vertical="center" wrapText="1"/>
    </xf>
    <xf numFmtId="0" fontId="24" fillId="14" borderId="15" xfId="0" applyFont="1" applyFill="1" applyBorder="1" applyAlignment="1">
      <alignment horizontal="center" vertical="center" wrapText="1"/>
    </xf>
    <xf numFmtId="0" fontId="24" fillId="14" borderId="12" xfId="0" applyFont="1" applyFill="1" applyBorder="1" applyAlignment="1">
      <alignment horizontal="center" vertical="center" wrapText="1"/>
    </xf>
    <xf numFmtId="0" fontId="24" fillId="14" borderId="13" xfId="0" applyFont="1" applyFill="1" applyBorder="1" applyAlignment="1">
      <alignment horizontal="center" vertical="center" wrapText="1"/>
    </xf>
    <xf numFmtId="165" fontId="24" fillId="14" borderId="10" xfId="0" applyNumberFormat="1" applyFont="1" applyFill="1" applyBorder="1" applyAlignment="1">
      <alignment horizontal="center" vertical="center" wrapText="1"/>
    </xf>
    <xf numFmtId="0" fontId="24" fillId="14" borderId="10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center" vertical="center" wrapText="1"/>
    </xf>
    <xf numFmtId="167" fontId="24" fillId="14" borderId="10" xfId="0" applyNumberFormat="1" applyFont="1" applyFill="1" applyBorder="1" applyAlignment="1">
      <alignment horizontal="center" vertical="center" wrapText="1"/>
    </xf>
    <xf numFmtId="166" fontId="20" fillId="14" borderId="10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tabSelected="1" view="pageBreakPreview" topLeftCell="A43" zoomScaleNormal="100" zoomScaleSheetLayoutView="100" workbookViewId="0">
      <selection activeCell="L51" sqref="L51"/>
    </sheetView>
  </sheetViews>
  <sheetFormatPr defaultRowHeight="15.75" x14ac:dyDescent="0.25"/>
  <cols>
    <col min="1" max="1" width="21" style="4" customWidth="1"/>
    <col min="2" max="2" width="38.28515625" style="5" customWidth="1"/>
    <col min="3" max="3" width="13.7109375" style="5" customWidth="1"/>
    <col min="4" max="4" width="23.85546875" style="4" customWidth="1"/>
    <col min="5" max="5" width="13.85546875" style="6" customWidth="1"/>
    <col min="6" max="6" width="16.28515625" style="6" customWidth="1"/>
    <col min="7" max="7" width="16.42578125" style="7" customWidth="1"/>
    <col min="8" max="16384" width="9.140625" style="4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46"/>
      <c r="F4" s="46"/>
      <c r="G4" s="46"/>
    </row>
    <row r="5" spans="1:7" ht="2.25" customHeight="1" x14ac:dyDescent="0.25">
      <c r="E5" s="13"/>
      <c r="F5" s="13"/>
      <c r="G5" s="13"/>
    </row>
    <row r="6" spans="1:7" ht="2.25" customHeight="1" x14ac:dyDescent="0.25">
      <c r="E6" s="13"/>
      <c r="F6" s="13"/>
      <c r="G6" s="13"/>
    </row>
    <row r="7" spans="1:7" s="3" customFormat="1" ht="46.5" customHeight="1" x14ac:dyDescent="0.3">
      <c r="A7" s="47" t="s">
        <v>59</v>
      </c>
      <c r="B7" s="47"/>
      <c r="C7" s="47"/>
      <c r="D7" s="47"/>
      <c r="E7" s="47"/>
      <c r="F7" s="47"/>
      <c r="G7" s="47"/>
    </row>
    <row r="8" spans="1:7" ht="33.75" customHeight="1" x14ac:dyDescent="0.25">
      <c r="G8" s="14" t="s">
        <v>15</v>
      </c>
    </row>
    <row r="9" spans="1:7" s="9" customFormat="1" ht="42" customHeight="1" x14ac:dyDescent="0.2">
      <c r="A9" s="48" t="s">
        <v>31</v>
      </c>
      <c r="B9" s="48" t="s">
        <v>56</v>
      </c>
      <c r="C9" s="50" t="s">
        <v>57</v>
      </c>
      <c r="D9" s="52" t="s">
        <v>60</v>
      </c>
      <c r="E9" s="53" t="s">
        <v>61</v>
      </c>
      <c r="F9" s="50" t="s">
        <v>62</v>
      </c>
      <c r="G9" s="55" t="s">
        <v>39</v>
      </c>
    </row>
    <row r="10" spans="1:7" s="9" customFormat="1" ht="33.75" customHeight="1" x14ac:dyDescent="0.2">
      <c r="A10" s="49"/>
      <c r="B10" s="49"/>
      <c r="C10" s="51"/>
      <c r="D10" s="52"/>
      <c r="E10" s="54"/>
      <c r="F10" s="51"/>
      <c r="G10" s="55"/>
    </row>
    <row r="11" spans="1:7" s="11" customFormat="1" ht="11.25" customHeight="1" x14ac:dyDescent="0.2">
      <c r="A11" s="30">
        <v>1</v>
      </c>
      <c r="B11" s="31">
        <v>2</v>
      </c>
      <c r="C11" s="30">
        <v>3</v>
      </c>
      <c r="D11" s="31">
        <v>4</v>
      </c>
      <c r="E11" s="30">
        <v>5</v>
      </c>
      <c r="F11" s="30">
        <v>6</v>
      </c>
      <c r="G11" s="30">
        <v>7</v>
      </c>
    </row>
    <row r="12" spans="1:7" s="2" customFormat="1" ht="27.75" customHeight="1" x14ac:dyDescent="0.2">
      <c r="A12" s="41" t="s">
        <v>19</v>
      </c>
      <c r="B12" s="24" t="s">
        <v>14</v>
      </c>
      <c r="C12" s="17">
        <f>C13+C35</f>
        <v>13662530.800000001</v>
      </c>
      <c r="D12" s="17">
        <f t="shared" ref="D12:E12" si="0">D13+D35</f>
        <v>69845818.700000003</v>
      </c>
      <c r="E12" s="17">
        <f t="shared" si="0"/>
        <v>14625103.6</v>
      </c>
      <c r="F12" s="17">
        <f>E12/D12*100</f>
        <v>20.939125451184669</v>
      </c>
      <c r="G12" s="17">
        <f>E12/C12*100</f>
        <v>107.045347703809</v>
      </c>
    </row>
    <row r="13" spans="1:7" s="2" customFormat="1" ht="16.5" customHeight="1" x14ac:dyDescent="0.2">
      <c r="A13" s="41"/>
      <c r="B13" s="24" t="s">
        <v>16</v>
      </c>
      <c r="C13" s="17">
        <f>C14+C17+C24+C27+C31+C34</f>
        <v>13177014.200000001</v>
      </c>
      <c r="D13" s="17">
        <f t="shared" ref="D13:E13" si="1">D14+D17+D24+D27+D31+D34</f>
        <v>68653320.799999997</v>
      </c>
      <c r="E13" s="17">
        <f t="shared" si="1"/>
        <v>14036955.1</v>
      </c>
      <c r="F13" s="17">
        <f t="shared" ref="F13:F41" si="2">E13/D13*100</f>
        <v>20.446141477835113</v>
      </c>
      <c r="G13" s="17">
        <f t="shared" ref="G13:G42" si="3">E13/C13*100</f>
        <v>106.52606794640927</v>
      </c>
    </row>
    <row r="14" spans="1:7" s="2" customFormat="1" ht="13.5" customHeight="1" x14ac:dyDescent="0.2">
      <c r="A14" s="41" t="s">
        <v>20</v>
      </c>
      <c r="B14" s="24" t="s">
        <v>0</v>
      </c>
      <c r="C14" s="18">
        <f>C15+C16</f>
        <v>8712963.8000000007</v>
      </c>
      <c r="D14" s="16">
        <f t="shared" ref="D14:E14" si="4">D15+D16</f>
        <v>46212825.799999997</v>
      </c>
      <c r="E14" s="18">
        <f t="shared" si="4"/>
        <v>8979586.0999999996</v>
      </c>
      <c r="F14" s="17">
        <f t="shared" si="2"/>
        <v>19.430939235055391</v>
      </c>
      <c r="G14" s="17">
        <f t="shared" si="3"/>
        <v>103.06006436064843</v>
      </c>
    </row>
    <row r="15" spans="1:7" s="1" customFormat="1" ht="14.25" customHeight="1" x14ac:dyDescent="0.2">
      <c r="A15" s="40" t="s">
        <v>21</v>
      </c>
      <c r="B15" s="25" t="s">
        <v>1</v>
      </c>
      <c r="C15" s="19">
        <v>5181952.5999999996</v>
      </c>
      <c r="D15" s="19">
        <v>20658281</v>
      </c>
      <c r="E15" s="19">
        <v>3957230.8</v>
      </c>
      <c r="F15" s="19">
        <f t="shared" si="2"/>
        <v>19.155663532701485</v>
      </c>
      <c r="G15" s="19">
        <f t="shared" si="3"/>
        <v>76.36563097856201</v>
      </c>
    </row>
    <row r="16" spans="1:7" s="1" customFormat="1" ht="14.25" customHeight="1" x14ac:dyDescent="0.2">
      <c r="A16" s="40" t="s">
        <v>22</v>
      </c>
      <c r="B16" s="25" t="s">
        <v>2</v>
      </c>
      <c r="C16" s="19">
        <v>3531011.2</v>
      </c>
      <c r="D16" s="19">
        <v>25554544.800000001</v>
      </c>
      <c r="E16" s="20">
        <v>5022355.3</v>
      </c>
      <c r="F16" s="19">
        <f t="shared" si="2"/>
        <v>19.65347197262539</v>
      </c>
      <c r="G16" s="19">
        <f t="shared" si="3"/>
        <v>142.23560944808105</v>
      </c>
    </row>
    <row r="17" spans="1:7" s="2" customFormat="1" ht="25.5" x14ac:dyDescent="0.2">
      <c r="A17" s="41" t="s">
        <v>23</v>
      </c>
      <c r="B17" s="24" t="s">
        <v>3</v>
      </c>
      <c r="C17" s="17">
        <f>C18</f>
        <v>1971226.9</v>
      </c>
      <c r="D17" s="17">
        <f t="shared" ref="D17:E17" si="5">D18</f>
        <v>8482316.3000000007</v>
      </c>
      <c r="E17" s="17">
        <f t="shared" si="5"/>
        <v>2135697.4</v>
      </c>
      <c r="F17" s="17">
        <f t="shared" si="2"/>
        <v>25.178233450219249</v>
      </c>
      <c r="G17" s="17">
        <f t="shared" si="3"/>
        <v>108.34356004374737</v>
      </c>
    </row>
    <row r="18" spans="1:7" s="1" customFormat="1" ht="37.5" customHeight="1" x14ac:dyDescent="0.2">
      <c r="A18" s="40" t="s">
        <v>24</v>
      </c>
      <c r="B18" s="25" t="s">
        <v>4</v>
      </c>
      <c r="C18" s="19">
        <f>C19+C20+C21+C22+C23</f>
        <v>1971226.9</v>
      </c>
      <c r="D18" s="19">
        <f t="shared" ref="D18:E18" si="6">D19+D20+D21+D22+D23</f>
        <v>8482316.3000000007</v>
      </c>
      <c r="E18" s="19">
        <f t="shared" si="6"/>
        <v>2135697.4</v>
      </c>
      <c r="F18" s="19">
        <f t="shared" si="2"/>
        <v>25.178233450219249</v>
      </c>
      <c r="G18" s="19">
        <f t="shared" si="3"/>
        <v>108.34356004374737</v>
      </c>
    </row>
    <row r="19" spans="1:7" s="1" customFormat="1" ht="13.5" customHeight="1" x14ac:dyDescent="0.2">
      <c r="A19" s="40"/>
      <c r="B19" s="21" t="s">
        <v>34</v>
      </c>
      <c r="C19" s="20">
        <v>3695.8</v>
      </c>
      <c r="D19" s="19">
        <v>16502</v>
      </c>
      <c r="E19" s="20">
        <v>8717.5</v>
      </c>
      <c r="F19" s="19">
        <f t="shared" si="2"/>
        <v>52.826930069082536</v>
      </c>
      <c r="G19" s="19">
        <f t="shared" si="3"/>
        <v>235.87585908328373</v>
      </c>
    </row>
    <row r="20" spans="1:7" s="1" customFormat="1" ht="15.75" customHeight="1" x14ac:dyDescent="0.2">
      <c r="A20" s="40"/>
      <c r="B20" s="21" t="s">
        <v>32</v>
      </c>
      <c r="C20" s="20">
        <v>362704.8</v>
      </c>
      <c r="D20" s="19">
        <v>1504761.6</v>
      </c>
      <c r="E20" s="20">
        <v>356840.5</v>
      </c>
      <c r="F20" s="19">
        <f t="shared" si="2"/>
        <v>23.714088663612891</v>
      </c>
      <c r="G20" s="19">
        <f t="shared" si="3"/>
        <v>98.383175519044698</v>
      </c>
    </row>
    <row r="21" spans="1:7" s="1" customFormat="1" ht="26.25" customHeight="1" x14ac:dyDescent="0.2">
      <c r="A21" s="40"/>
      <c r="B21" s="21" t="s">
        <v>38</v>
      </c>
      <c r="C21" s="20">
        <v>1172.5999999999999</v>
      </c>
      <c r="D21" s="19">
        <v>4054.6</v>
      </c>
      <c r="E21" s="20">
        <v>930.3</v>
      </c>
      <c r="F21" s="19">
        <f t="shared" si="2"/>
        <v>22.944310166230945</v>
      </c>
      <c r="G21" s="19">
        <f t="shared" si="3"/>
        <v>79.336517141395191</v>
      </c>
    </row>
    <row r="22" spans="1:7" s="1" customFormat="1" ht="18" customHeight="1" x14ac:dyDescent="0.2">
      <c r="A22" s="40"/>
      <c r="B22" s="21" t="s">
        <v>33</v>
      </c>
      <c r="C22" s="20">
        <v>838664.6</v>
      </c>
      <c r="D22" s="19">
        <v>3594463.8</v>
      </c>
      <c r="E22" s="20">
        <v>914096.9</v>
      </c>
      <c r="F22" s="19">
        <f t="shared" si="2"/>
        <v>25.430688716353188</v>
      </c>
      <c r="G22" s="19">
        <f t="shared" si="3"/>
        <v>108.99433456473542</v>
      </c>
    </row>
    <row r="23" spans="1:7" s="1" customFormat="1" ht="39" customHeight="1" x14ac:dyDescent="0.2">
      <c r="A23" s="40"/>
      <c r="B23" s="21" t="s">
        <v>58</v>
      </c>
      <c r="C23" s="20">
        <v>764989.1</v>
      </c>
      <c r="D23" s="19">
        <v>3362534.3</v>
      </c>
      <c r="E23" s="20">
        <v>855112.2</v>
      </c>
      <c r="F23" s="19">
        <f t="shared" si="2"/>
        <v>25.430586685762581</v>
      </c>
      <c r="G23" s="19">
        <f t="shared" si="3"/>
        <v>111.78096524512571</v>
      </c>
    </row>
    <row r="24" spans="1:7" s="2" customFormat="1" ht="14.25" customHeight="1" x14ac:dyDescent="0.2">
      <c r="A24" s="41" t="s">
        <v>25</v>
      </c>
      <c r="B24" s="24" t="s">
        <v>5</v>
      </c>
      <c r="C24" s="17">
        <f>C25+C26</f>
        <v>464613.89999999997</v>
      </c>
      <c r="D24" s="17">
        <f t="shared" ref="D24:E24" si="7">D25+D26</f>
        <v>4234306.5</v>
      </c>
      <c r="E24" s="17">
        <f t="shared" si="7"/>
        <v>573747.5</v>
      </c>
      <c r="F24" s="17">
        <f t="shared" si="2"/>
        <v>13.54997565717078</v>
      </c>
      <c r="G24" s="17">
        <f t="shared" si="3"/>
        <v>123.48909492376359</v>
      </c>
    </row>
    <row r="25" spans="1:7" s="1" customFormat="1" ht="24" customHeight="1" x14ac:dyDescent="0.2">
      <c r="A25" s="40" t="s">
        <v>30</v>
      </c>
      <c r="B25" s="25" t="s">
        <v>13</v>
      </c>
      <c r="C25" s="20">
        <v>448699.1</v>
      </c>
      <c r="D25" s="19">
        <v>4078612.5</v>
      </c>
      <c r="E25" s="20">
        <v>542057.4</v>
      </c>
      <c r="F25" s="19">
        <f t="shared" si="2"/>
        <v>13.29024024714287</v>
      </c>
      <c r="G25" s="19">
        <f t="shared" si="3"/>
        <v>120.80643798928949</v>
      </c>
    </row>
    <row r="26" spans="1:7" s="1" customFormat="1" ht="15" customHeight="1" x14ac:dyDescent="0.2">
      <c r="A26" s="40" t="s">
        <v>40</v>
      </c>
      <c r="B26" s="25" t="s">
        <v>41</v>
      </c>
      <c r="C26" s="19">
        <v>15914.8</v>
      </c>
      <c r="D26" s="19">
        <v>155694</v>
      </c>
      <c r="E26" s="19">
        <v>31690.1</v>
      </c>
      <c r="F26" s="19">
        <f t="shared" si="2"/>
        <v>20.354092000976273</v>
      </c>
      <c r="G26" s="19">
        <f t="shared" si="3"/>
        <v>199.12345741071204</v>
      </c>
    </row>
    <row r="27" spans="1:7" s="2" customFormat="1" ht="15" customHeight="1" x14ac:dyDescent="0.2">
      <c r="A27" s="41" t="s">
        <v>26</v>
      </c>
      <c r="B27" s="24" t="s">
        <v>6</v>
      </c>
      <c r="C27" s="17">
        <f>C28+C29+C30</f>
        <v>1641801.2</v>
      </c>
      <c r="D27" s="17">
        <f t="shared" ref="D27:E27" si="8">D28+D29+D30</f>
        <v>7146977.7999999998</v>
      </c>
      <c r="E27" s="17">
        <f t="shared" si="8"/>
        <v>1815255.9</v>
      </c>
      <c r="F27" s="17">
        <f t="shared" si="2"/>
        <v>25.398930160381916</v>
      </c>
      <c r="G27" s="17">
        <f t="shared" si="3"/>
        <v>110.56490274218341</v>
      </c>
    </row>
    <row r="28" spans="1:7" s="1" customFormat="1" ht="15" customHeight="1" x14ac:dyDescent="0.2">
      <c r="A28" s="40" t="s">
        <v>27</v>
      </c>
      <c r="B28" s="26" t="s">
        <v>11</v>
      </c>
      <c r="C28" s="20">
        <v>1504808.4</v>
      </c>
      <c r="D28" s="19">
        <v>6356617</v>
      </c>
      <c r="E28" s="20">
        <v>1641611.5</v>
      </c>
      <c r="F28" s="19">
        <f t="shared" si="2"/>
        <v>25.825238487705015</v>
      </c>
      <c r="G28" s="19">
        <f t="shared" si="3"/>
        <v>109.0910643507838</v>
      </c>
    </row>
    <row r="29" spans="1:7" s="1" customFormat="1" ht="15" customHeight="1" x14ac:dyDescent="0.2">
      <c r="A29" s="40" t="s">
        <v>28</v>
      </c>
      <c r="B29" s="26" t="s">
        <v>8</v>
      </c>
      <c r="C29" s="20">
        <v>136628.5</v>
      </c>
      <c r="D29" s="19">
        <v>788680.8</v>
      </c>
      <c r="E29" s="20">
        <v>173266.4</v>
      </c>
      <c r="F29" s="19">
        <f t="shared" si="2"/>
        <v>21.969141381405503</v>
      </c>
      <c r="G29" s="19">
        <f t="shared" si="3"/>
        <v>126.81570828926614</v>
      </c>
    </row>
    <row r="30" spans="1:7" s="1" customFormat="1" ht="12.75" x14ac:dyDescent="0.2">
      <c r="A30" s="40" t="s">
        <v>29</v>
      </c>
      <c r="B30" s="26" t="s">
        <v>12</v>
      </c>
      <c r="C30" s="20">
        <v>364.3</v>
      </c>
      <c r="D30" s="19">
        <v>1680</v>
      </c>
      <c r="E30" s="20">
        <v>378</v>
      </c>
      <c r="F30" s="19">
        <f t="shared" si="2"/>
        <v>22.5</v>
      </c>
      <c r="G30" s="19">
        <f t="shared" si="3"/>
        <v>103.76063683777106</v>
      </c>
    </row>
    <row r="31" spans="1:7" s="1" customFormat="1" ht="25.5" x14ac:dyDescent="0.2">
      <c r="A31" s="41" t="s">
        <v>35</v>
      </c>
      <c r="B31" s="27" t="s">
        <v>7</v>
      </c>
      <c r="C31" s="17">
        <f>C32+C33</f>
        <v>367678.60000000003</v>
      </c>
      <c r="D31" s="17">
        <f t="shared" ref="D31:E31" si="9">D32+D33</f>
        <v>2492545.4</v>
      </c>
      <c r="E31" s="17">
        <f t="shared" si="9"/>
        <v>511212.1</v>
      </c>
      <c r="F31" s="17">
        <f t="shared" si="2"/>
        <v>20.509640466328115</v>
      </c>
      <c r="G31" s="17">
        <f t="shared" si="3"/>
        <v>139.03776287224764</v>
      </c>
    </row>
    <row r="32" spans="1:7" s="1" customFormat="1" ht="12.75" x14ac:dyDescent="0.2">
      <c r="A32" s="40" t="s">
        <v>36</v>
      </c>
      <c r="B32" s="26" t="s">
        <v>9</v>
      </c>
      <c r="C32" s="20">
        <v>367374.4</v>
      </c>
      <c r="D32" s="19">
        <v>2479475.4</v>
      </c>
      <c r="E32" s="20">
        <v>510321.6</v>
      </c>
      <c r="F32" s="19">
        <f t="shared" si="2"/>
        <v>20.581837593549022</v>
      </c>
      <c r="G32" s="19">
        <f t="shared" si="3"/>
        <v>138.91049566872377</v>
      </c>
    </row>
    <row r="33" spans="1:7" s="1" customFormat="1" ht="41.25" customHeight="1" x14ac:dyDescent="0.2">
      <c r="A33" s="40" t="s">
        <v>37</v>
      </c>
      <c r="B33" s="26" t="s">
        <v>10</v>
      </c>
      <c r="C33" s="20">
        <v>304.2</v>
      </c>
      <c r="D33" s="19">
        <v>13070</v>
      </c>
      <c r="E33" s="20">
        <v>890.5</v>
      </c>
      <c r="F33" s="19">
        <f t="shared" si="2"/>
        <v>6.813312930374904</v>
      </c>
      <c r="G33" s="19">
        <f t="shared" si="3"/>
        <v>292.73504273504278</v>
      </c>
    </row>
    <row r="34" spans="1:7" s="2" customFormat="1" ht="17.25" customHeight="1" x14ac:dyDescent="0.2">
      <c r="A34" s="41"/>
      <c r="B34" s="27" t="s">
        <v>18</v>
      </c>
      <c r="C34" s="17">
        <v>18729.8</v>
      </c>
      <c r="D34" s="17">
        <v>84349</v>
      </c>
      <c r="E34" s="17">
        <v>21456.1</v>
      </c>
      <c r="F34" s="17">
        <f t="shared" si="2"/>
        <v>25.437290305753475</v>
      </c>
      <c r="G34" s="17">
        <f t="shared" si="3"/>
        <v>114.55594827494153</v>
      </c>
    </row>
    <row r="35" spans="1:7" s="2" customFormat="1" ht="17.25" customHeight="1" x14ac:dyDescent="0.2">
      <c r="A35" s="41"/>
      <c r="B35" s="27" t="s">
        <v>17</v>
      </c>
      <c r="C35" s="17">
        <f>C36+C37+C38+C39+C40+C41+C42</f>
        <v>485516.6</v>
      </c>
      <c r="D35" s="17">
        <f t="shared" ref="D35:E35" si="10">D36+D37+D38+D39+D40+D41+D42</f>
        <v>1192497.9000000001</v>
      </c>
      <c r="E35" s="17">
        <f t="shared" si="10"/>
        <v>588148.5</v>
      </c>
      <c r="F35" s="17">
        <f t="shared" si="2"/>
        <v>49.320715784908295</v>
      </c>
      <c r="G35" s="17">
        <f t="shared" si="3"/>
        <v>121.13870050993107</v>
      </c>
    </row>
    <row r="36" spans="1:7" s="12" customFormat="1" ht="38.25" x14ac:dyDescent="0.2">
      <c r="A36" s="42" t="s">
        <v>42</v>
      </c>
      <c r="B36" s="28" t="s">
        <v>43</v>
      </c>
      <c r="C36" s="22">
        <v>23848</v>
      </c>
      <c r="D36" s="22">
        <v>292458.5</v>
      </c>
      <c r="E36" s="22">
        <v>195490.5</v>
      </c>
      <c r="F36" s="19">
        <f t="shared" si="2"/>
        <v>66.843842801628256</v>
      </c>
      <c r="G36" s="19">
        <f t="shared" si="3"/>
        <v>819.73540758134857</v>
      </c>
    </row>
    <row r="37" spans="1:7" s="12" customFormat="1" ht="26.25" customHeight="1" x14ac:dyDescent="0.2">
      <c r="A37" s="43" t="s">
        <v>44</v>
      </c>
      <c r="B37" s="28" t="s">
        <v>45</v>
      </c>
      <c r="C37" s="22">
        <v>63052.3</v>
      </c>
      <c r="D37" s="22">
        <v>248759.3</v>
      </c>
      <c r="E37" s="22">
        <v>63864</v>
      </c>
      <c r="F37" s="19">
        <f t="shared" si="2"/>
        <v>25.673010014097969</v>
      </c>
      <c r="G37" s="19">
        <f t="shared" si="3"/>
        <v>101.28734399855357</v>
      </c>
    </row>
    <row r="38" spans="1:7" s="12" customFormat="1" ht="25.5" x14ac:dyDescent="0.2">
      <c r="A38" s="43" t="s">
        <v>46</v>
      </c>
      <c r="B38" s="28" t="s">
        <v>47</v>
      </c>
      <c r="C38" s="22">
        <v>94646.3</v>
      </c>
      <c r="D38" s="22">
        <v>110137.5</v>
      </c>
      <c r="E38" s="22">
        <v>110101.1</v>
      </c>
      <c r="F38" s="19">
        <f t="shared" si="2"/>
        <v>99.966950402905468</v>
      </c>
      <c r="G38" s="19">
        <f t="shared" si="3"/>
        <v>116.32900599389518</v>
      </c>
    </row>
    <row r="39" spans="1:7" s="12" customFormat="1" ht="25.5" x14ac:dyDescent="0.2">
      <c r="A39" s="43" t="s">
        <v>48</v>
      </c>
      <c r="B39" s="28" t="s">
        <v>49</v>
      </c>
      <c r="C39" s="22">
        <v>241.7</v>
      </c>
      <c r="D39" s="22">
        <v>1274.8</v>
      </c>
      <c r="E39" s="22">
        <v>1567.8</v>
      </c>
      <c r="F39" s="19">
        <f t="shared" si="2"/>
        <v>122.98399748980233</v>
      </c>
      <c r="G39" s="19">
        <f t="shared" si="3"/>
        <v>648.65535788167153</v>
      </c>
    </row>
    <row r="40" spans="1:7" s="12" customFormat="1" x14ac:dyDescent="0.2">
      <c r="A40" s="43" t="s">
        <v>50</v>
      </c>
      <c r="B40" s="28" t="s">
        <v>51</v>
      </c>
      <c r="C40" s="22">
        <v>570.1</v>
      </c>
      <c r="D40" s="22">
        <v>1911.8</v>
      </c>
      <c r="E40" s="22">
        <v>623.1</v>
      </c>
      <c r="F40" s="19">
        <f t="shared" si="2"/>
        <v>32.592321372528509</v>
      </c>
      <c r="G40" s="19">
        <f t="shared" si="3"/>
        <v>109.29661462901245</v>
      </c>
    </row>
    <row r="41" spans="1:7" s="12" customFormat="1" x14ac:dyDescent="0.2">
      <c r="A41" s="43" t="s">
        <v>52</v>
      </c>
      <c r="B41" s="28" t="s">
        <v>53</v>
      </c>
      <c r="C41" s="22">
        <v>302743.09999999998</v>
      </c>
      <c r="D41" s="22">
        <v>537956</v>
      </c>
      <c r="E41" s="22">
        <v>217355.5</v>
      </c>
      <c r="F41" s="19">
        <f t="shared" si="2"/>
        <v>40.403954970294969</v>
      </c>
      <c r="G41" s="19">
        <f t="shared" si="3"/>
        <v>71.795360488810488</v>
      </c>
    </row>
    <row r="42" spans="1:7" s="15" customFormat="1" x14ac:dyDescent="0.2">
      <c r="A42" s="43" t="s">
        <v>54</v>
      </c>
      <c r="B42" s="29" t="s">
        <v>55</v>
      </c>
      <c r="C42" s="22">
        <v>415.1</v>
      </c>
      <c r="D42" s="23">
        <v>0</v>
      </c>
      <c r="E42" s="23">
        <v>-853.5</v>
      </c>
      <c r="F42" s="19"/>
      <c r="G42" s="19">
        <f t="shared" si="3"/>
        <v>-205.61310527583711</v>
      </c>
    </row>
    <row r="43" spans="1:7" s="8" customFormat="1" ht="25.5" x14ac:dyDescent="0.2">
      <c r="A43" s="44" t="s">
        <v>63</v>
      </c>
      <c r="B43" s="32" t="s">
        <v>64</v>
      </c>
      <c r="C43" s="33">
        <v>12150872.9</v>
      </c>
      <c r="D43" s="33">
        <f t="shared" ref="D43" si="11">D44+D49+D50+D51+D52</f>
        <v>53879379.5</v>
      </c>
      <c r="E43" s="33">
        <v>12826719.4</v>
      </c>
      <c r="F43" s="34">
        <f>E43/D43*100</f>
        <v>23.806360650459979</v>
      </c>
      <c r="G43" s="34">
        <f>E43/C43*100</f>
        <v>105.56212303068367</v>
      </c>
    </row>
    <row r="44" spans="1:7" s="8" customFormat="1" ht="51" x14ac:dyDescent="0.2">
      <c r="A44" s="44" t="s">
        <v>65</v>
      </c>
      <c r="B44" s="32" t="s">
        <v>66</v>
      </c>
      <c r="C44" s="35">
        <v>12184656.1</v>
      </c>
      <c r="D44" s="35">
        <v>53874643.899999999</v>
      </c>
      <c r="E44" s="35">
        <v>12845915.9</v>
      </c>
      <c r="F44" s="34">
        <f>E44/D44*100</f>
        <v>23.844085027910506</v>
      </c>
      <c r="G44" s="34">
        <f>E44/C44*100</f>
        <v>105.42698779984443</v>
      </c>
    </row>
    <row r="45" spans="1:7" s="8" customFormat="1" ht="25.5" x14ac:dyDescent="0.2">
      <c r="A45" s="45" t="s">
        <v>67</v>
      </c>
      <c r="B45" s="36" t="s">
        <v>68</v>
      </c>
      <c r="C45" s="37">
        <v>4731468.4000000004</v>
      </c>
      <c r="D45" s="37">
        <v>18975345.600000001</v>
      </c>
      <c r="E45" s="37">
        <v>4743837.3</v>
      </c>
      <c r="F45" s="56">
        <f t="shared" ref="F45:F48" si="12">E45/D45*100</f>
        <v>25.000004742996612</v>
      </c>
      <c r="G45" s="56">
        <f t="shared" ref="G45:G47" si="13">E45/C45*100</f>
        <v>100.26141778734059</v>
      </c>
    </row>
    <row r="46" spans="1:7" s="8" customFormat="1" ht="38.25" x14ac:dyDescent="0.2">
      <c r="A46" s="45" t="s">
        <v>69</v>
      </c>
      <c r="B46" s="36" t="s">
        <v>70</v>
      </c>
      <c r="C46" s="37">
        <v>3868729.9</v>
      </c>
      <c r="D46" s="37">
        <v>29358981.100000001</v>
      </c>
      <c r="E46" s="37">
        <v>7077270.5</v>
      </c>
      <c r="F46" s="56">
        <f>E46/D46*100</f>
        <v>24.105981320993457</v>
      </c>
      <c r="G46" s="56">
        <f>E46/C46*100</f>
        <v>182.93524445839449</v>
      </c>
    </row>
    <row r="47" spans="1:7" s="8" customFormat="1" ht="25.5" x14ac:dyDescent="0.2">
      <c r="A47" s="45" t="s">
        <v>71</v>
      </c>
      <c r="B47" s="36" t="s">
        <v>72</v>
      </c>
      <c r="C47" s="37">
        <v>732072.4</v>
      </c>
      <c r="D47" s="37">
        <v>3924810.8</v>
      </c>
      <c r="E47" s="37">
        <v>764348.5</v>
      </c>
      <c r="F47" s="56">
        <f t="shared" si="12"/>
        <v>19.474785892863935</v>
      </c>
      <c r="G47" s="56">
        <f t="shared" si="13"/>
        <v>104.4088672104016</v>
      </c>
    </row>
    <row r="48" spans="1:7" s="8" customFormat="1" x14ac:dyDescent="0.2">
      <c r="A48" s="45" t="s">
        <v>73</v>
      </c>
      <c r="B48" s="36" t="s">
        <v>74</v>
      </c>
      <c r="C48" s="37">
        <v>2852385.4</v>
      </c>
      <c r="D48" s="37">
        <v>1615506.4</v>
      </c>
      <c r="E48" s="37">
        <v>260459.6</v>
      </c>
      <c r="F48" s="56">
        <f t="shared" si="12"/>
        <v>16.122474042814069</v>
      </c>
      <c r="G48" s="56">
        <f>E48/C48*100</f>
        <v>9.1312906032964563</v>
      </c>
    </row>
    <row r="49" spans="1:7" s="8" customFormat="1" ht="38.25" x14ac:dyDescent="0.2">
      <c r="A49" s="44" t="s">
        <v>75</v>
      </c>
      <c r="B49" s="32" t="s">
        <v>76</v>
      </c>
      <c r="C49" s="35">
        <v>13949.3</v>
      </c>
      <c r="D49" s="35">
        <v>0</v>
      </c>
      <c r="E49" s="35">
        <v>0</v>
      </c>
      <c r="F49" s="34" t="s">
        <v>77</v>
      </c>
      <c r="G49" s="34">
        <f t="shared" ref="G49" si="14">E49/C49*100</f>
        <v>0</v>
      </c>
    </row>
    <row r="50" spans="1:7" s="8" customFormat="1" ht="25.5" x14ac:dyDescent="0.2">
      <c r="A50" s="44" t="s">
        <v>78</v>
      </c>
      <c r="B50" s="32" t="s">
        <v>79</v>
      </c>
      <c r="C50" s="35">
        <v>11773</v>
      </c>
      <c r="D50" s="35">
        <v>4735.6000000000004</v>
      </c>
      <c r="E50" s="35">
        <v>4735.6000000000004</v>
      </c>
      <c r="F50" s="34">
        <f>E50/D50*100</f>
        <v>100</v>
      </c>
      <c r="G50" s="34">
        <f>E50/C50*100</f>
        <v>40.224241909453838</v>
      </c>
    </row>
    <row r="51" spans="1:7" s="8" customFormat="1" ht="89.25" x14ac:dyDescent="0.2">
      <c r="A51" s="44" t="s">
        <v>80</v>
      </c>
      <c r="B51" s="32" t="s">
        <v>81</v>
      </c>
      <c r="C51" s="35">
        <v>34341</v>
      </c>
      <c r="D51" s="35">
        <v>0</v>
      </c>
      <c r="E51" s="35">
        <v>72615.899999999994</v>
      </c>
      <c r="F51" s="34" t="s">
        <v>77</v>
      </c>
      <c r="G51" s="34">
        <f>E51/C51*100</f>
        <v>211.45540316240061</v>
      </c>
    </row>
    <row r="52" spans="1:7" s="8" customFormat="1" ht="38.25" x14ac:dyDescent="0.2">
      <c r="A52" s="44" t="s">
        <v>82</v>
      </c>
      <c r="B52" s="32" t="s">
        <v>83</v>
      </c>
      <c r="C52" s="35">
        <v>-93846.5</v>
      </c>
      <c r="D52" s="35">
        <v>0</v>
      </c>
      <c r="E52" s="35">
        <v>-81825.7</v>
      </c>
      <c r="F52" s="34" t="s">
        <v>77</v>
      </c>
      <c r="G52" s="34">
        <f>E52/C52*100</f>
        <v>87.190998065990726</v>
      </c>
    </row>
    <row r="53" spans="1:7" s="8" customFormat="1" x14ac:dyDescent="0.2">
      <c r="A53" s="38" t="s">
        <v>84</v>
      </c>
      <c r="B53" s="39"/>
      <c r="C53" s="16">
        <v>25813403.699999999</v>
      </c>
      <c r="D53" s="16">
        <v>123725198.2</v>
      </c>
      <c r="E53" s="16">
        <v>27451823</v>
      </c>
      <c r="F53" s="34">
        <f>E53/D53*100</f>
        <v>22.187738148234381</v>
      </c>
      <c r="G53" s="34">
        <f>E53/C53*100</f>
        <v>106.34716490332501</v>
      </c>
    </row>
    <row r="54" spans="1:7" s="8" customFormat="1" x14ac:dyDescent="0.25">
      <c r="B54" s="10"/>
      <c r="C54" s="10"/>
      <c r="D54" s="4"/>
      <c r="E54" s="6"/>
      <c r="F54" s="6"/>
      <c r="G54" s="7"/>
    </row>
    <row r="55" spans="1:7" s="8" customFormat="1" x14ac:dyDescent="0.25">
      <c r="B55" s="10"/>
      <c r="C55" s="10"/>
      <c r="D55" s="4"/>
      <c r="E55" s="6"/>
      <c r="F55" s="6"/>
      <c r="G55" s="7"/>
    </row>
    <row r="56" spans="1:7" s="8" customFormat="1" x14ac:dyDescent="0.25">
      <c r="B56" s="10"/>
      <c r="C56" s="10"/>
      <c r="D56" s="4"/>
      <c r="E56" s="6"/>
      <c r="F56" s="6"/>
      <c r="G56" s="7"/>
    </row>
    <row r="57" spans="1:7" s="8" customFormat="1" x14ac:dyDescent="0.25">
      <c r="B57" s="10"/>
      <c r="C57" s="10"/>
      <c r="D57" s="4"/>
      <c r="E57" s="6"/>
      <c r="F57" s="6"/>
      <c r="G57" s="7"/>
    </row>
    <row r="58" spans="1:7" s="8" customFormat="1" x14ac:dyDescent="0.25">
      <c r="B58" s="10"/>
      <c r="C58" s="10"/>
      <c r="D58" s="4"/>
      <c r="E58" s="6"/>
      <c r="F58" s="6"/>
      <c r="G58" s="7"/>
    </row>
    <row r="59" spans="1:7" s="8" customFormat="1" x14ac:dyDescent="0.25">
      <c r="B59" s="10"/>
      <c r="C59" s="10"/>
      <c r="D59" s="4"/>
      <c r="E59" s="6"/>
      <c r="F59" s="6"/>
      <c r="G59" s="7"/>
    </row>
    <row r="60" spans="1:7" s="8" customFormat="1" x14ac:dyDescent="0.25">
      <c r="B60" s="10"/>
      <c r="C60" s="10"/>
      <c r="D60" s="4"/>
      <c r="E60" s="6"/>
      <c r="F60" s="6"/>
      <c r="G60" s="7"/>
    </row>
    <row r="61" spans="1:7" s="8" customFormat="1" x14ac:dyDescent="0.25">
      <c r="B61" s="10"/>
      <c r="C61" s="10"/>
      <c r="D61" s="4"/>
      <c r="E61" s="6"/>
      <c r="F61" s="6"/>
      <c r="G61" s="7"/>
    </row>
    <row r="62" spans="1:7" s="8" customFormat="1" x14ac:dyDescent="0.25">
      <c r="B62" s="5"/>
      <c r="C62" s="5"/>
      <c r="D62" s="4"/>
      <c r="E62" s="6"/>
      <c r="F62" s="6"/>
      <c r="G62" s="7"/>
    </row>
    <row r="63" spans="1:7" s="8" customFormat="1" x14ac:dyDescent="0.25">
      <c r="A63" s="4"/>
      <c r="B63" s="5"/>
      <c r="C63" s="5"/>
      <c r="D63" s="4"/>
      <c r="E63" s="6"/>
      <c r="F63" s="6"/>
      <c r="G63" s="7"/>
    </row>
    <row r="64" spans="1:7" s="8" customFormat="1" x14ac:dyDescent="0.25">
      <c r="A64" s="4"/>
      <c r="B64" s="5"/>
      <c r="C64" s="5"/>
      <c r="D64" s="4"/>
      <c r="E64" s="6"/>
      <c r="F64" s="6"/>
      <c r="G64" s="7"/>
    </row>
    <row r="65" spans="1:7" s="8" customFormat="1" x14ac:dyDescent="0.25">
      <c r="A65" s="4"/>
      <c r="B65" s="5"/>
      <c r="C65" s="5"/>
      <c r="D65" s="4"/>
      <c r="E65" s="6"/>
      <c r="F65" s="6"/>
      <c r="G65" s="7"/>
    </row>
    <row r="66" spans="1:7" s="8" customFormat="1" x14ac:dyDescent="0.25">
      <c r="A66" s="4"/>
      <c r="B66" s="5"/>
      <c r="C66" s="5"/>
      <c r="D66" s="4"/>
      <c r="E66" s="6"/>
      <c r="F66" s="6"/>
      <c r="G66" s="7"/>
    </row>
    <row r="67" spans="1:7" s="8" customFormat="1" x14ac:dyDescent="0.25">
      <c r="A67" s="4"/>
      <c r="B67" s="5"/>
      <c r="C67" s="5"/>
      <c r="D67" s="4"/>
      <c r="E67" s="6"/>
      <c r="F67" s="6"/>
      <c r="G67" s="7"/>
    </row>
    <row r="68" spans="1:7" s="8" customFormat="1" x14ac:dyDescent="0.25">
      <c r="A68" s="4"/>
      <c r="B68" s="5"/>
      <c r="C68" s="5"/>
      <c r="D68" s="4"/>
      <c r="E68" s="6"/>
      <c r="F68" s="6"/>
      <c r="G68" s="7"/>
    </row>
    <row r="69" spans="1:7" s="8" customFormat="1" x14ac:dyDescent="0.25">
      <c r="A69" s="4"/>
      <c r="B69" s="5"/>
      <c r="C69" s="5"/>
      <c r="D69" s="4"/>
      <c r="E69" s="6"/>
      <c r="F69" s="6"/>
      <c r="G69" s="7"/>
    </row>
    <row r="70" spans="1:7" s="8" customFormat="1" x14ac:dyDescent="0.25">
      <c r="A70" s="4"/>
      <c r="B70" s="5"/>
      <c r="C70" s="5"/>
      <c r="D70" s="4"/>
      <c r="E70" s="6"/>
      <c r="F70" s="6"/>
      <c r="G70" s="7"/>
    </row>
    <row r="71" spans="1:7" s="8" customFormat="1" x14ac:dyDescent="0.25">
      <c r="A71" s="4"/>
      <c r="B71" s="5"/>
      <c r="C71" s="5"/>
      <c r="D71" s="4"/>
      <c r="E71" s="6"/>
      <c r="F71" s="6"/>
      <c r="G71" s="7"/>
    </row>
    <row r="72" spans="1:7" s="8" customFormat="1" x14ac:dyDescent="0.25">
      <c r="A72" s="4"/>
      <c r="B72" s="5"/>
      <c r="C72" s="5"/>
      <c r="D72" s="4"/>
      <c r="E72" s="6"/>
      <c r="F72" s="6"/>
      <c r="G72" s="7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Васько Галина Борисовна</cp:lastModifiedBy>
  <cp:lastPrinted>2024-05-27T06:00:26Z</cp:lastPrinted>
  <dcterms:created xsi:type="dcterms:W3CDTF">2010-04-08T01:53:54Z</dcterms:created>
  <dcterms:modified xsi:type="dcterms:W3CDTF">2024-06-17T06:00:18Z</dcterms:modified>
</cp:coreProperties>
</file>