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9 месяцев\на сайт\"/>
    </mc:Choice>
  </mc:AlternateContent>
  <xr:revisionPtr revIDLastSave="0" documentId="8_{7D3F28B5-E338-4BCE-8413-42FEB7171A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 конс. бюдж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1" l="1"/>
  <c r="L33" i="1"/>
  <c r="L34" i="1"/>
  <c r="L35" i="1"/>
  <c r="L36" i="1"/>
  <c r="M32" i="1"/>
  <c r="M33" i="1"/>
  <c r="M34" i="1"/>
  <c r="M35" i="1"/>
  <c r="M36" i="1"/>
  <c r="L21" i="1"/>
  <c r="M21" i="1"/>
  <c r="L11" i="1"/>
  <c r="M11" i="1"/>
  <c r="M6" i="1" l="1"/>
  <c r="M7" i="1"/>
  <c r="M8" i="1"/>
  <c r="M9" i="1"/>
  <c r="M10" i="1"/>
  <c r="M13" i="1"/>
  <c r="M14" i="1"/>
  <c r="M15" i="1"/>
  <c r="M16" i="1"/>
  <c r="M19" i="1"/>
  <c r="M20" i="1"/>
  <c r="M22" i="1"/>
  <c r="M24" i="1"/>
  <c r="M25" i="1"/>
  <c r="M26" i="1"/>
  <c r="M27" i="1"/>
  <c r="M28" i="1"/>
  <c r="M29" i="1"/>
  <c r="M30" i="1"/>
  <c r="M37" i="1"/>
  <c r="M38" i="1"/>
  <c r="M39" i="1"/>
  <c r="M41" i="1"/>
  <c r="M43" i="1"/>
  <c r="M44" i="1"/>
  <c r="M46" i="1"/>
  <c r="M47" i="1"/>
  <c r="M48" i="1"/>
  <c r="M50" i="1"/>
  <c r="M51" i="1"/>
  <c r="M53" i="1"/>
  <c r="M54" i="1"/>
  <c r="M55" i="1"/>
  <c r="M57" i="1"/>
  <c r="M58" i="1"/>
  <c r="M59" i="1"/>
  <c r="M60" i="1"/>
  <c r="M61" i="1"/>
  <c r="M62" i="1"/>
  <c r="M64" i="1"/>
  <c r="M65" i="1"/>
  <c r="M66" i="1"/>
  <c r="M67" i="1"/>
  <c r="M68" i="1"/>
  <c r="M71" i="1"/>
  <c r="M72" i="1"/>
  <c r="M73" i="1"/>
  <c r="M74" i="1"/>
  <c r="M75" i="1"/>
  <c r="M78" i="1"/>
  <c r="L6" i="1"/>
  <c r="L7" i="1"/>
  <c r="L8" i="1"/>
  <c r="L9" i="1"/>
  <c r="L10" i="1"/>
  <c r="L13" i="1"/>
  <c r="L14" i="1"/>
  <c r="L16" i="1"/>
  <c r="L19" i="1"/>
  <c r="L20" i="1"/>
  <c r="L22" i="1"/>
  <c r="L24" i="1"/>
  <c r="L25" i="1"/>
  <c r="L26" i="1"/>
  <c r="L27" i="1"/>
  <c r="L28" i="1"/>
  <c r="L29" i="1"/>
  <c r="L30" i="1"/>
  <c r="L37" i="1"/>
  <c r="L39" i="1"/>
  <c r="L41" i="1"/>
  <c r="L43" i="1"/>
  <c r="L46" i="1"/>
  <c r="L47" i="1"/>
  <c r="L48" i="1"/>
  <c r="L50" i="1"/>
  <c r="L51" i="1"/>
  <c r="L53" i="1"/>
  <c r="L54" i="1"/>
  <c r="L55" i="1"/>
  <c r="L57" i="1"/>
  <c r="L58" i="1"/>
  <c r="L59" i="1"/>
  <c r="L60" i="1"/>
  <c r="L61" i="1"/>
  <c r="L62" i="1"/>
  <c r="L64" i="1"/>
  <c r="L65" i="1"/>
  <c r="L66" i="1"/>
  <c r="L67" i="1"/>
  <c r="L68" i="1"/>
  <c r="L71" i="1"/>
  <c r="L72" i="1"/>
  <c r="L73" i="1"/>
  <c r="L75" i="1"/>
  <c r="L78" i="1"/>
  <c r="M5" i="1"/>
  <c r="L5" i="1"/>
  <c r="K7" i="1"/>
  <c r="K8" i="1"/>
  <c r="K9" i="1"/>
  <c r="K10" i="1"/>
  <c r="K11" i="1"/>
  <c r="K13" i="1"/>
  <c r="K14" i="1"/>
  <c r="K16" i="1"/>
  <c r="K17" i="1"/>
  <c r="K19" i="1"/>
  <c r="K20" i="1"/>
  <c r="K21" i="1"/>
  <c r="K22" i="1"/>
  <c r="K23" i="1"/>
  <c r="K24" i="1"/>
  <c r="K25" i="1"/>
  <c r="K26" i="1"/>
  <c r="K27" i="1"/>
  <c r="K30" i="1"/>
  <c r="K31" i="1"/>
  <c r="K32" i="1"/>
  <c r="K34" i="1"/>
  <c r="K35" i="1"/>
  <c r="K36" i="1"/>
  <c r="K37" i="1"/>
  <c r="K39" i="1"/>
  <c r="K41" i="1"/>
  <c r="K42" i="1"/>
  <c r="K43" i="1"/>
  <c r="K45" i="1"/>
  <c r="K46" i="1"/>
  <c r="K47" i="1"/>
  <c r="K49" i="1"/>
  <c r="K50" i="1"/>
  <c r="K51" i="1"/>
  <c r="K53" i="1"/>
  <c r="K54" i="1"/>
  <c r="K57" i="1"/>
  <c r="K58" i="1"/>
  <c r="K59" i="1"/>
  <c r="K60" i="1"/>
  <c r="K62" i="1"/>
  <c r="K64" i="1"/>
  <c r="K65" i="1"/>
  <c r="K66" i="1"/>
  <c r="K67" i="1"/>
  <c r="K68" i="1"/>
  <c r="K70" i="1"/>
  <c r="K71" i="1"/>
  <c r="K72" i="1"/>
  <c r="K73" i="1"/>
  <c r="K75" i="1"/>
  <c r="K76" i="1"/>
  <c r="K78" i="1"/>
  <c r="J7" i="1"/>
  <c r="J8" i="1"/>
  <c r="J9" i="1"/>
  <c r="J10" i="1"/>
  <c r="J11" i="1"/>
  <c r="J13" i="1"/>
  <c r="J14" i="1"/>
  <c r="J16" i="1"/>
  <c r="J17" i="1"/>
  <c r="J19" i="1"/>
  <c r="J20" i="1"/>
  <c r="J21" i="1"/>
  <c r="J22" i="1"/>
  <c r="J24" i="1"/>
  <c r="J25" i="1"/>
  <c r="J26" i="1"/>
  <c r="J27" i="1"/>
  <c r="J30" i="1"/>
  <c r="J31" i="1"/>
  <c r="J32" i="1"/>
  <c r="J34" i="1"/>
  <c r="J35" i="1"/>
  <c r="J36" i="1"/>
  <c r="J37" i="1"/>
  <c r="J39" i="1"/>
  <c r="J41" i="1"/>
  <c r="J42" i="1"/>
  <c r="J43" i="1"/>
  <c r="J44" i="1"/>
  <c r="J45" i="1"/>
  <c r="J46" i="1"/>
  <c r="J47" i="1"/>
  <c r="J49" i="1"/>
  <c r="J50" i="1"/>
  <c r="J51" i="1"/>
  <c r="J53" i="1"/>
  <c r="J54" i="1"/>
  <c r="J57" i="1"/>
  <c r="J58" i="1"/>
  <c r="J59" i="1"/>
  <c r="J60" i="1"/>
  <c r="J62" i="1"/>
  <c r="J64" i="1"/>
  <c r="J65" i="1"/>
  <c r="J66" i="1"/>
  <c r="J67" i="1"/>
  <c r="J68" i="1"/>
  <c r="J70" i="1"/>
  <c r="J71" i="1"/>
  <c r="J72" i="1"/>
  <c r="J73" i="1"/>
  <c r="J75" i="1"/>
  <c r="J76" i="1"/>
  <c r="J78" i="1"/>
  <c r="J5" i="1"/>
  <c r="E79" i="1"/>
  <c r="F79" i="1"/>
  <c r="G79" i="1"/>
  <c r="H79" i="1"/>
  <c r="I79" i="1"/>
  <c r="I69" i="1"/>
  <c r="M69" i="1" s="1"/>
  <c r="E77" i="1"/>
  <c r="F77" i="1"/>
  <c r="G77" i="1"/>
  <c r="K77" i="1" s="1"/>
  <c r="H77" i="1"/>
  <c r="J77" i="1" s="1"/>
  <c r="I77" i="1"/>
  <c r="M77" i="1" s="1"/>
  <c r="E74" i="1"/>
  <c r="F74" i="1"/>
  <c r="G74" i="1"/>
  <c r="K74" i="1" s="1"/>
  <c r="H74" i="1"/>
  <c r="L74" i="1" s="1"/>
  <c r="I74" i="1"/>
  <c r="E69" i="1"/>
  <c r="F69" i="1"/>
  <c r="G69" i="1"/>
  <c r="H69" i="1"/>
  <c r="J69" i="1" s="1"/>
  <c r="E63" i="1"/>
  <c r="F63" i="1"/>
  <c r="J63" i="1" s="1"/>
  <c r="G63" i="1"/>
  <c r="H63" i="1"/>
  <c r="I63" i="1"/>
  <c r="M63" i="1" s="1"/>
  <c r="E56" i="1"/>
  <c r="F56" i="1"/>
  <c r="G56" i="1"/>
  <c r="H56" i="1"/>
  <c r="L56" i="1" s="1"/>
  <c r="I56" i="1"/>
  <c r="M56" i="1" s="1"/>
  <c r="E52" i="1"/>
  <c r="F52" i="1"/>
  <c r="G52" i="1"/>
  <c r="H52" i="1"/>
  <c r="L52" i="1" s="1"/>
  <c r="I52" i="1"/>
  <c r="M52" i="1" s="1"/>
  <c r="E44" i="1"/>
  <c r="F44" i="1"/>
  <c r="G44" i="1"/>
  <c r="H44" i="1"/>
  <c r="I44" i="1"/>
  <c r="K44" i="1" s="1"/>
  <c r="E38" i="1"/>
  <c r="F38" i="1"/>
  <c r="J38" i="1" s="1"/>
  <c r="G38" i="1"/>
  <c r="H38" i="1"/>
  <c r="I38" i="1"/>
  <c r="K38" i="1" s="1"/>
  <c r="E33" i="1"/>
  <c r="F33" i="1"/>
  <c r="G33" i="1"/>
  <c r="H33" i="1"/>
  <c r="J33" i="1" s="1"/>
  <c r="I33" i="1"/>
  <c r="K33" i="1" s="1"/>
  <c r="E23" i="1"/>
  <c r="F23" i="1"/>
  <c r="G23" i="1"/>
  <c r="H23" i="1"/>
  <c r="L23" i="1" s="1"/>
  <c r="I23" i="1"/>
  <c r="M23" i="1" s="1"/>
  <c r="E18" i="1"/>
  <c r="F18" i="1"/>
  <c r="G18" i="1"/>
  <c r="K18" i="1" s="1"/>
  <c r="H18" i="1"/>
  <c r="L18" i="1" s="1"/>
  <c r="I18" i="1"/>
  <c r="M18" i="1" s="1"/>
  <c r="D18" i="1"/>
  <c r="D79" i="1"/>
  <c r="D77" i="1"/>
  <c r="D74" i="1"/>
  <c r="D69" i="1"/>
  <c r="D63" i="1"/>
  <c r="L63" i="1" s="1"/>
  <c r="D56" i="1"/>
  <c r="D52" i="1"/>
  <c r="D44" i="1"/>
  <c r="L44" i="1" s="1"/>
  <c r="D38" i="1"/>
  <c r="L38" i="1" s="1"/>
  <c r="D33" i="1"/>
  <c r="D23" i="1"/>
  <c r="F5" i="1"/>
  <c r="F81" i="1" s="1"/>
  <c r="G5" i="1"/>
  <c r="G81" i="1" s="1"/>
  <c r="H5" i="1"/>
  <c r="I5" i="1"/>
  <c r="I81" i="1" s="1"/>
  <c r="F15" i="1"/>
  <c r="G15" i="1"/>
  <c r="K15" i="1" s="1"/>
  <c r="H15" i="1"/>
  <c r="J15" i="1" s="1"/>
  <c r="I15" i="1"/>
  <c r="E15" i="1"/>
  <c r="D15" i="1"/>
  <c r="L15" i="1" s="1"/>
  <c r="E5" i="1"/>
  <c r="E81" i="1" s="1"/>
  <c r="D5" i="1"/>
  <c r="D81" i="1" s="1"/>
  <c r="K81" i="1" l="1"/>
  <c r="M81" i="1"/>
  <c r="H81" i="1"/>
  <c r="K69" i="1"/>
  <c r="K56" i="1"/>
  <c r="J74" i="1"/>
  <c r="J23" i="1"/>
  <c r="K5" i="1"/>
  <c r="L69" i="1"/>
  <c r="L77" i="1"/>
  <c r="J56" i="1"/>
  <c r="J18" i="1"/>
  <c r="K63" i="1"/>
  <c r="L81" i="1" l="1"/>
  <c r="J81" i="1"/>
</calcChain>
</file>

<file path=xl/sharedStrings.xml><?xml version="1.0" encoding="utf-8"?>
<sst xmlns="http://schemas.openxmlformats.org/spreadsheetml/2006/main" count="267" uniqueCount="109">
  <si>
    <t>тыс.рублей</t>
  </si>
  <si>
    <t>Наименование показателя</t>
  </si>
  <si>
    <t xml:space="preserve">Коды </t>
  </si>
  <si>
    <t>Фактически исполнено консолидированный бюджет субъекта и ТГВФ по состоянию на 01.10.2022 года, тыс. руб.</t>
  </si>
  <si>
    <t>Фактически исполнено консолидированный бюджет субъекта по состоянию на 01.10.2022 года, тыс. руб.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</si>
  <si>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</si>
  <si>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</si>
  <si>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</si>
  <si>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</si>
  <si>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</si>
  <si>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</si>
  <si>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</si>
  <si>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</si>
  <si>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</si>
  <si>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</si>
  <si>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</si>
  <si>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</si>
  <si>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</si>
  <si>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</si>
  <si>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</si>
  <si>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</si>
  <si>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</si>
  <si>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</si>
  <si>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</si>
  <si>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</si>
  <si>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</si>
  <si>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</si>
  <si>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</si>
  <si>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</si>
  <si>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Другие вопросы в области национальной обороны</t>
  </si>
  <si>
    <t>09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</si>
  <si>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</si>
  <si>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</si>
  <si>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</si>
  <si>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</si>
  <si>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</si>
  <si>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</si>
  <si>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</si>
  <si>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</si>
  <si>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</si>
  <si>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</si>
  <si>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</si>
  <si>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</si>
  <si>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</si>
  <si>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</si>
  <si>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</si>
  <si>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</si>
  <si>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</si>
  <si>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</si>
  <si>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</si>
  <si>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</si>
  <si>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</si>
  <si>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</si>
  <si>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</si>
  <si>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</si>
  <si>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</si>
  <si>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</si>
  <si>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</si>
  <si>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</si>
  <si>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</si>
  <si>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</si>
  <si>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</si>
  <si>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</si>
  <si>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</si>
  <si>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</si>
  <si>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 xml:space="preserve">Молодежная политика 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</si>
  <si>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</si>
  <si>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</si>
  <si>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</si>
  <si>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</si>
  <si>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</si>
  <si>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</si>
  <si>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</si>
  <si>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</si>
  <si>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</si>
  <si>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</si>
  <si>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</si>
  <si>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</si>
  <si>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</si>
  <si>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</si>
  <si>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</si>
  <si>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</si>
  <si>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</si>
  <si>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</si>
  <si>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</si>
  <si>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</si>
  <si>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</si>
  <si>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</si>
  <si>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</si>
  <si>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</si>
  <si>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</si>
  <si>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</si>
  <si>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 долга)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</si>
  <si>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</si>
  <si>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</si>
  <si>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</si>
  <si>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Итого расходов</t>
  </si>
  <si>
    <t>Прикладные научные исследования в области охраны окружающей среды</t>
  </si>
  <si>
    <t>Х</t>
  </si>
  <si>
    <t>Утвержденные бюджетные назначения консолидированный бюджет субъекта и ТГВФ по состоянию на 01.10.2023 г., 
тыс. руб.</t>
  </si>
  <si>
    <t>Утвержденные бюджетные назначения консолидированный бюджет субъекта по состоянию на 01.10.2023 г., тыс. руб.</t>
  </si>
  <si>
    <t>Фактически исполнено консолидированный бюджет субъекта и ТГВФ по состоянию на 01.10.2023 года, тыс. руб.</t>
  </si>
  <si>
    <t>Фактически исполнено консолидированный бюджет субъекта по состоянию на 01.10.2023 года, тыс. руб.</t>
  </si>
  <si>
    <t>Сведения об исполнении расходов консолидированного бюджета Забайкальского края по состоянию  на 01.10.2023 года 
(в сравнении с запланированными значениями на 2023 год и исполнением на 01.10.2022 года)</t>
  </si>
  <si>
    <t>Прикладные научные исследования в области национальной экономики</t>
  </si>
  <si>
    <t xml:space="preserve">Темп роста к  девяти месяцам 2022 года  консолидированный бюджет, %
гр.9/гр.5 </t>
  </si>
  <si>
    <t>Темп роста к девяти месяцам 2022 года консолидированный бюджет и ТГВФ, % 
гр.8/гр.4</t>
  </si>
  <si>
    <t>% исполнения утвержденных бюджетных назначений консолидированный бюджет по состоянию на 01.10.2023 г.
гр.9/гр.7</t>
  </si>
  <si>
    <t>% исполнения утвержденных бюджетных назначений консолидированный бюджет и ТГВФ по состоянию на 01.10.2023 г.
гр.8/гр.6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</si>
</sst>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р.&quot;_-;\-* #,##0.00&quot;р.&quot;_-;_-* &quot;-&quot;??&quot;р.&quot;_-;_-@_-"/>
    <numFmt numFmtId="165" formatCode="_-* #,##0.0\ _₽_-;\-* #,##0.0\ _₽_-;_-* &quot;-&quot;?\ _₽_-;_-@_-"/>
    <numFmt numFmtId="166" formatCode="#,##0.0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>
      <alignment vertical="top" wrapText="1"/>
    </xf>
  </cellStyleXfs>
  <cellXfs count="30">
    <xf numFmtId="0" fontId="0" fillId="0" borderId="0" xfId="0"/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left" vertical="center" wrapText="1"/>
    </xf>
    <xf numFmtId="0" fontId="4" fillId="2" borderId="1" xfId="1" applyNumberForma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49" fontId="4" fillId="2" borderId="1" xfId="1" applyNumberForma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7" fontId="6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4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view="pageBreakPreview" zoomScaleNormal="100" zoomScaleSheetLayoutView="100" workbookViewId="0">
      <selection activeCell="J49" sqref="J49"/>
    </sheetView>
  </sheetViews>
  <sheetFormatPr defaultRowHeight="15" x14ac:dyDescent="0.25"/>
  <cols>
    <col min="1" max="1" width="39.28515625" customWidth="1"/>
    <col min="2" max="3" width="5.140625" customWidth="1"/>
    <col min="4" max="4" width="14.5703125" customWidth="1"/>
    <col min="5" max="5" width="14.42578125" customWidth="1"/>
    <col min="6" max="6" width="14.7109375" customWidth="1"/>
    <col min="7" max="7" width="15" customWidth="1"/>
    <col min="8" max="9" width="14.7109375" customWidth="1"/>
    <col min="10" max="11" width="14.5703125" customWidth="1"/>
    <col min="12" max="12" width="14.42578125" customWidth="1"/>
    <col min="13" max="13" width="13.7109375" customWidth="1"/>
  </cols>
  <sheetData>
    <row r="1" spans="1:13" ht="38.25" customHeight="1" x14ac:dyDescent="0.25">
      <c r="A1" s="21" t="s">
        <v>103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8.5" customHeight="1" x14ac:dyDescent="0.25">
      <c r="A3" s="27" t="s">
        <v>1</v>
      </c>
      <c r="B3" s="27" t="s">
        <v>2</v>
      </c>
      <c r="C3" s="27"/>
      <c r="D3" s="25" t="s">
        <v>3</v>
      </c>
      <c r="E3" s="24" t="s">
        <v>4</v>
      </c>
      <c r="F3" s="25" t="s">
        <v>99</v>
      </c>
      <c r="G3" s="24" t="s">
        <v>100</v>
      </c>
      <c r="H3" s="25" t="s">
        <v>101</v>
      </c>
      <c r="I3" s="24" t="s">
        <v>102</v>
      </c>
      <c r="J3" s="25" t="s">
        <v>108</v>
      </c>
      <c r="K3" s="24" t="s">
        <v>107</v>
      </c>
      <c r="L3" s="24" t="s">
        <v>106</v>
      </c>
      <c r="M3" s="24" t="s">
        <v>105</v>
      </c>
    </row>
    <row r="4" spans="1:13" ht="102" customHeight="1" x14ac:dyDescent="0.25">
      <c r="A4" s="27"/>
      <c r="B4" s="1" t="s">
        <v>5</v>
      </c>
      <c r="C4" s="1" t="s">
        <v>6</v>
      </c>
      <c r="D4" s="26"/>
      <c r="E4" s="24"/>
      <c r="F4" s="26"/>
      <c r="G4" s="24"/>
      <c r="H4" s="26"/>
      <c r="I4" s="24"/>
      <c r="J4" s="26"/>
      <c r="K4" s="24"/>
      <c r="L4" s="24"/>
      <c r="M4" s="24"/>
    </row>
    <row r="5" spans="1:13" x14ac:dyDescent="0.25">
      <c r="A5" s="8" t="s">
        <v>7</v>
      </c>
      <c r="B5" s="7" t="s">
        <v>8</v>
      </c>
      <c r="C5" s="7" t="s">
        <v>9</v>
      </c>
      <c r="D5" s="14">
        <f>SUM(D6:D14)</f>
        <v>7089260.8200000003</v>
      </c>
      <c r="E5" s="11">
        <f>SUM(E6:E14)</f>
        <v>7016799.5</v>
      </c>
      <c r="F5" s="11">
        <f t="shared" ref="F5:I5" si="0">SUM(F6:F14)</f>
        <v>13071047.492139999</v>
      </c>
      <c r="G5" s="11">
        <f t="shared" si="0"/>
        <v>12906020.992139999</v>
      </c>
      <c r="H5" s="11">
        <f t="shared" si="0"/>
        <v>6535127.9521500003</v>
      </c>
      <c r="I5" s="11">
        <f t="shared" si="0"/>
        <v>6449116.3070900002</v>
      </c>
      <c r="J5" s="19">
        <f>H5/F5*100</f>
        <v>49.996971980093889</v>
      </c>
      <c r="K5" s="13">
        <f>I5/G5*100</f>
        <v>49.969826571780942</v>
      </c>
      <c r="L5" s="13">
        <f>H5/D5*100</f>
        <v>92.183488773798558</v>
      </c>
      <c r="M5" s="13">
        <f>I5/E5*100</f>
        <v>91.909656348168426</v>
      </c>
    </row>
    <row r="6" spans="1:13" ht="38.25" x14ac:dyDescent="0.25">
      <c r="A6" s="5" t="s">
        <v>10</v>
      </c>
      <c r="B6" s="4" t="s">
        <v>8</v>
      </c>
      <c r="C6" s="4" t="s">
        <v>11</v>
      </c>
      <c r="D6" s="15">
        <v>249049.22</v>
      </c>
      <c r="E6" s="15">
        <v>249049.22</v>
      </c>
      <c r="F6" s="15">
        <v>326269.85019000003</v>
      </c>
      <c r="G6" s="15">
        <v>326269.85019000003</v>
      </c>
      <c r="H6" s="15">
        <v>257248.27713</v>
      </c>
      <c r="I6" s="15">
        <v>257248.27713</v>
      </c>
      <c r="J6" s="16">
        <v>78.900000000000006</v>
      </c>
      <c r="K6" s="16">
        <v>78.900000000000006</v>
      </c>
      <c r="L6" s="16">
        <f t="shared" ref="L6:L69" si="1">H6/D6*100</f>
        <v>103.29214326790503</v>
      </c>
      <c r="M6" s="16">
        <f t="shared" ref="M6:M69" si="2">I6/E6*100</f>
        <v>103.29214326790503</v>
      </c>
    </row>
    <row r="7" spans="1:13" ht="51" x14ac:dyDescent="0.25">
      <c r="A7" s="5" t="s">
        <v>12</v>
      </c>
      <c r="B7" s="4" t="s">
        <v>8</v>
      </c>
      <c r="C7" s="4" t="s">
        <v>13</v>
      </c>
      <c r="D7" s="15">
        <v>148538.06</v>
      </c>
      <c r="E7" s="15">
        <v>148538.06</v>
      </c>
      <c r="F7" s="15">
        <v>234911.83395999999</v>
      </c>
      <c r="G7" s="15">
        <v>234911.83395999999</v>
      </c>
      <c r="H7" s="15">
        <v>168033.54459</v>
      </c>
      <c r="I7" s="15">
        <v>168033.54459</v>
      </c>
      <c r="J7" s="16">
        <f t="shared" ref="J7:J69" si="3">H7/F7*100</f>
        <v>71.530472414860199</v>
      </c>
      <c r="K7" s="16">
        <f t="shared" ref="K7:K69" si="4">I7/G7*100</f>
        <v>71.530472414860199</v>
      </c>
      <c r="L7" s="16">
        <f t="shared" si="1"/>
        <v>113.12490858571871</v>
      </c>
      <c r="M7" s="16">
        <f t="shared" si="2"/>
        <v>113.12490858571871</v>
      </c>
    </row>
    <row r="8" spans="1:13" ht="63.75" x14ac:dyDescent="0.25">
      <c r="A8" s="5" t="s">
        <v>14</v>
      </c>
      <c r="B8" s="4" t="s">
        <v>8</v>
      </c>
      <c r="C8" s="4" t="s">
        <v>15</v>
      </c>
      <c r="D8" s="15">
        <v>1004922.39</v>
      </c>
      <c r="E8" s="15">
        <v>1004922.39</v>
      </c>
      <c r="F8" s="15">
        <v>1489348.6954900001</v>
      </c>
      <c r="G8" s="15">
        <v>1489348.6954900001</v>
      </c>
      <c r="H8" s="15">
        <v>1142199.18172</v>
      </c>
      <c r="I8" s="15">
        <v>1142199.18172</v>
      </c>
      <c r="J8" s="16">
        <f t="shared" si="3"/>
        <v>76.691186233201975</v>
      </c>
      <c r="K8" s="16">
        <f t="shared" si="4"/>
        <v>76.691186233201975</v>
      </c>
      <c r="L8" s="16">
        <f t="shared" si="1"/>
        <v>113.66043717266562</v>
      </c>
      <c r="M8" s="16">
        <f t="shared" si="2"/>
        <v>113.66043717266562</v>
      </c>
    </row>
    <row r="9" spans="1:13" x14ac:dyDescent="0.25">
      <c r="A9" s="5" t="s">
        <v>16</v>
      </c>
      <c r="B9" s="4" t="s">
        <v>8</v>
      </c>
      <c r="C9" s="4" t="s">
        <v>17</v>
      </c>
      <c r="D9" s="15">
        <v>2712.49</v>
      </c>
      <c r="E9" s="15">
        <v>2712.49</v>
      </c>
      <c r="F9" s="15">
        <v>169.7</v>
      </c>
      <c r="G9" s="15">
        <v>169.7</v>
      </c>
      <c r="H9" s="15">
        <v>8.5</v>
      </c>
      <c r="I9" s="15">
        <v>8.5</v>
      </c>
      <c r="J9" s="16">
        <f t="shared" si="3"/>
        <v>5.0088391278727169</v>
      </c>
      <c r="K9" s="16">
        <f t="shared" si="4"/>
        <v>5.0088391278727169</v>
      </c>
      <c r="L9" s="16">
        <f t="shared" si="1"/>
        <v>0.31336521056298827</v>
      </c>
      <c r="M9" s="16">
        <f t="shared" si="2"/>
        <v>0.31336521056298827</v>
      </c>
    </row>
    <row r="10" spans="1:13" ht="51" x14ac:dyDescent="0.25">
      <c r="A10" s="5" t="s">
        <v>18</v>
      </c>
      <c r="B10" s="4" t="s">
        <v>8</v>
      </c>
      <c r="C10" s="4" t="s">
        <v>19</v>
      </c>
      <c r="D10" s="15">
        <v>395458.18</v>
      </c>
      <c r="E10" s="15">
        <v>395458.18</v>
      </c>
      <c r="F10" s="15">
        <v>553840.58727000002</v>
      </c>
      <c r="G10" s="15">
        <v>553840.58727000002</v>
      </c>
      <c r="H10" s="15">
        <v>441476.88328000001</v>
      </c>
      <c r="I10" s="15">
        <v>441476.88328000001</v>
      </c>
      <c r="J10" s="16">
        <f t="shared" si="3"/>
        <v>79.711905090982043</v>
      </c>
      <c r="K10" s="16">
        <f t="shared" si="4"/>
        <v>79.711905090982043</v>
      </c>
      <c r="L10" s="16">
        <f t="shared" si="1"/>
        <v>111.63680652148858</v>
      </c>
      <c r="M10" s="16">
        <f t="shared" si="2"/>
        <v>111.63680652148858</v>
      </c>
    </row>
    <row r="11" spans="1:13" ht="25.5" x14ac:dyDescent="0.25">
      <c r="A11" s="5" t="s">
        <v>20</v>
      </c>
      <c r="B11" s="4" t="s">
        <v>8</v>
      </c>
      <c r="C11" s="4" t="s">
        <v>21</v>
      </c>
      <c r="D11" s="15">
        <v>95736.89</v>
      </c>
      <c r="E11" s="15">
        <v>95736.89</v>
      </c>
      <c r="F11" s="15">
        <v>246672.32032999999</v>
      </c>
      <c r="G11" s="15">
        <v>246672.32032999999</v>
      </c>
      <c r="H11" s="15">
        <v>220028.84064000001</v>
      </c>
      <c r="I11" s="15">
        <v>220028.84064000001</v>
      </c>
      <c r="J11" s="16">
        <f t="shared" si="3"/>
        <v>89.198836880296852</v>
      </c>
      <c r="K11" s="16">
        <f t="shared" si="4"/>
        <v>89.198836880296852</v>
      </c>
      <c r="L11" s="16">
        <f t="shared" si="1"/>
        <v>229.82660146992453</v>
      </c>
      <c r="M11" s="16">
        <f t="shared" si="2"/>
        <v>229.82660146992453</v>
      </c>
    </row>
    <row r="12" spans="1:13" x14ac:dyDescent="0.25">
      <c r="A12" s="5" t="s">
        <v>22</v>
      </c>
      <c r="B12" s="4" t="s">
        <v>8</v>
      </c>
      <c r="C12" s="4" t="s">
        <v>23</v>
      </c>
      <c r="D12" s="17">
        <v>0</v>
      </c>
      <c r="E12" s="17">
        <v>0</v>
      </c>
      <c r="F12" s="15">
        <v>329361.95316999999</v>
      </c>
      <c r="G12" s="15">
        <v>329361.95316999999</v>
      </c>
      <c r="H12" s="17">
        <v>0</v>
      </c>
      <c r="I12" s="17">
        <v>0</v>
      </c>
      <c r="J12" s="12" t="s">
        <v>98</v>
      </c>
      <c r="K12" s="12" t="s">
        <v>98</v>
      </c>
      <c r="L12" s="12" t="s">
        <v>98</v>
      </c>
      <c r="M12" s="12" t="s">
        <v>98</v>
      </c>
    </row>
    <row r="13" spans="1:13" ht="25.5" x14ac:dyDescent="0.25">
      <c r="A13" s="5" t="s">
        <v>24</v>
      </c>
      <c r="B13" s="4" t="s">
        <v>8</v>
      </c>
      <c r="C13" s="4">
        <v>12</v>
      </c>
      <c r="D13" s="15">
        <v>75.599999999999994</v>
      </c>
      <c r="E13" s="15">
        <v>75.599999999999994</v>
      </c>
      <c r="F13" s="15">
        <v>81.5</v>
      </c>
      <c r="G13" s="15">
        <v>81.5</v>
      </c>
      <c r="H13" s="15">
        <v>81.5</v>
      </c>
      <c r="I13" s="15">
        <v>81.5</v>
      </c>
      <c r="J13" s="16">
        <f t="shared" si="3"/>
        <v>100</v>
      </c>
      <c r="K13" s="16">
        <f t="shared" si="4"/>
        <v>100</v>
      </c>
      <c r="L13" s="16">
        <f t="shared" si="1"/>
        <v>107.80423280423281</v>
      </c>
      <c r="M13" s="16">
        <f t="shared" si="2"/>
        <v>107.80423280423281</v>
      </c>
    </row>
    <row r="14" spans="1:13" x14ac:dyDescent="0.25">
      <c r="A14" s="5" t="s">
        <v>25</v>
      </c>
      <c r="B14" s="4" t="s">
        <v>8</v>
      </c>
      <c r="C14" s="4" t="s">
        <v>26</v>
      </c>
      <c r="D14" s="15">
        <v>5192767.99</v>
      </c>
      <c r="E14" s="15">
        <v>5120306.67</v>
      </c>
      <c r="F14" s="15">
        <v>9890391.0517299995</v>
      </c>
      <c r="G14" s="15">
        <v>9725364.5517299995</v>
      </c>
      <c r="H14" s="15">
        <v>4306051.2247900004</v>
      </c>
      <c r="I14" s="15">
        <v>4220039.5797300003</v>
      </c>
      <c r="J14" s="16">
        <f t="shared" si="3"/>
        <v>43.537724669003843</v>
      </c>
      <c r="K14" s="16">
        <f t="shared" si="4"/>
        <v>43.39209658705613</v>
      </c>
      <c r="L14" s="16">
        <f t="shared" si="1"/>
        <v>82.924005714917385</v>
      </c>
      <c r="M14" s="16">
        <f t="shared" si="2"/>
        <v>82.417711510431872</v>
      </c>
    </row>
    <row r="15" spans="1:13" x14ac:dyDescent="0.25">
      <c r="A15" s="8" t="s">
        <v>27</v>
      </c>
      <c r="B15" s="7" t="s">
        <v>11</v>
      </c>
      <c r="C15" s="7" t="s">
        <v>9</v>
      </c>
      <c r="D15" s="18">
        <f>SUM(D16:D17)</f>
        <v>45569.72</v>
      </c>
      <c r="E15" s="18">
        <f>SUM(E16:E17)</f>
        <v>45569.72</v>
      </c>
      <c r="F15" s="18">
        <f t="shared" ref="F15:I15" si="5">SUM(F16:F17)</f>
        <v>79165</v>
      </c>
      <c r="G15" s="18">
        <f t="shared" si="5"/>
        <v>79165</v>
      </c>
      <c r="H15" s="18">
        <f t="shared" si="5"/>
        <v>53368.494919999997</v>
      </c>
      <c r="I15" s="18">
        <f t="shared" si="5"/>
        <v>53368.494919999997</v>
      </c>
      <c r="J15" s="19">
        <f t="shared" si="3"/>
        <v>67.414254935893382</v>
      </c>
      <c r="K15" s="19">
        <f t="shared" si="4"/>
        <v>67.414254935893382</v>
      </c>
      <c r="L15" s="19">
        <f t="shared" si="1"/>
        <v>117.11394083615173</v>
      </c>
      <c r="M15" s="19">
        <f t="shared" si="2"/>
        <v>117.11394083615173</v>
      </c>
    </row>
    <row r="16" spans="1:13" x14ac:dyDescent="0.25">
      <c r="A16" s="5" t="s">
        <v>28</v>
      </c>
      <c r="B16" s="4" t="s">
        <v>11</v>
      </c>
      <c r="C16" s="4" t="s">
        <v>13</v>
      </c>
      <c r="D16" s="15">
        <v>45569.72</v>
      </c>
      <c r="E16" s="15">
        <v>45569.72</v>
      </c>
      <c r="F16" s="15">
        <v>77655</v>
      </c>
      <c r="G16" s="15">
        <v>77655</v>
      </c>
      <c r="H16" s="15">
        <v>52898.269919999999</v>
      </c>
      <c r="I16" s="15">
        <v>52898.269919999999</v>
      </c>
      <c r="J16" s="16">
        <f t="shared" si="3"/>
        <v>68.119592968900918</v>
      </c>
      <c r="K16" s="16">
        <f t="shared" si="4"/>
        <v>68.119592968900918</v>
      </c>
      <c r="L16" s="16">
        <f t="shared" si="1"/>
        <v>116.08206045593433</v>
      </c>
      <c r="M16" s="16">
        <f t="shared" si="2"/>
        <v>116.08206045593433</v>
      </c>
    </row>
    <row r="17" spans="1:13" ht="25.5" x14ac:dyDescent="0.25">
      <c r="A17" s="5" t="s">
        <v>29</v>
      </c>
      <c r="B17" s="4" t="s">
        <v>11</v>
      </c>
      <c r="C17" s="4" t="s">
        <v>30</v>
      </c>
      <c r="D17" s="17">
        <v>0</v>
      </c>
      <c r="E17" s="17">
        <v>0</v>
      </c>
      <c r="F17" s="15">
        <v>1510</v>
      </c>
      <c r="G17" s="15">
        <v>1510</v>
      </c>
      <c r="H17" s="15">
        <v>470.22500000000002</v>
      </c>
      <c r="I17" s="15">
        <v>470.22500000000002</v>
      </c>
      <c r="J17" s="16">
        <f t="shared" si="3"/>
        <v>31.140728476821195</v>
      </c>
      <c r="K17" s="16">
        <f t="shared" si="4"/>
        <v>31.140728476821195</v>
      </c>
      <c r="L17" s="12" t="s">
        <v>98</v>
      </c>
      <c r="M17" s="12" t="s">
        <v>98</v>
      </c>
    </row>
    <row r="18" spans="1:13" ht="25.5" x14ac:dyDescent="0.25">
      <c r="A18" s="8" t="s">
        <v>31</v>
      </c>
      <c r="B18" s="7" t="s">
        <v>13</v>
      </c>
      <c r="C18" s="7" t="s">
        <v>9</v>
      </c>
      <c r="D18" s="18">
        <f>SUM(D19:D22)</f>
        <v>1349898.71</v>
      </c>
      <c r="E18" s="18">
        <f t="shared" ref="E18:I18" si="6">SUM(E19:E22)</f>
        <v>1349898.71</v>
      </c>
      <c r="F18" s="18">
        <f t="shared" si="6"/>
        <v>2131121.3757499997</v>
      </c>
      <c r="G18" s="18">
        <f t="shared" si="6"/>
        <v>2131121.3757499997</v>
      </c>
      <c r="H18" s="18">
        <f t="shared" si="6"/>
        <v>1460955.5954999998</v>
      </c>
      <c r="I18" s="18">
        <f t="shared" si="6"/>
        <v>1460955.5954999998</v>
      </c>
      <c r="J18" s="19">
        <f t="shared" si="3"/>
        <v>68.553373455129915</v>
      </c>
      <c r="K18" s="19">
        <f t="shared" si="4"/>
        <v>68.553373455129915</v>
      </c>
      <c r="L18" s="19">
        <f t="shared" si="1"/>
        <v>108.22705323572018</v>
      </c>
      <c r="M18" s="19">
        <f t="shared" si="2"/>
        <v>108.22705323572018</v>
      </c>
    </row>
    <row r="19" spans="1:13" x14ac:dyDescent="0.25">
      <c r="A19" s="5" t="s">
        <v>32</v>
      </c>
      <c r="B19" s="4" t="s">
        <v>13</v>
      </c>
      <c r="C19" s="4" t="s">
        <v>30</v>
      </c>
      <c r="D19" s="15">
        <v>137364.96</v>
      </c>
      <c r="E19" s="15">
        <v>137364.96</v>
      </c>
      <c r="F19" s="15">
        <v>154601.95533</v>
      </c>
      <c r="G19" s="15">
        <v>154601.95533</v>
      </c>
      <c r="H19" s="15">
        <v>108051.50006000001</v>
      </c>
      <c r="I19" s="15">
        <v>108051.50006000001</v>
      </c>
      <c r="J19" s="16">
        <f t="shared" si="3"/>
        <v>69.890125147099596</v>
      </c>
      <c r="K19" s="16">
        <f t="shared" si="4"/>
        <v>69.890125147099596</v>
      </c>
      <c r="L19" s="16">
        <f t="shared" si="1"/>
        <v>78.660161994732874</v>
      </c>
      <c r="M19" s="16">
        <f t="shared" si="2"/>
        <v>78.660161994732874</v>
      </c>
    </row>
    <row r="20" spans="1:13" ht="51" x14ac:dyDescent="0.25">
      <c r="A20" s="5" t="s">
        <v>33</v>
      </c>
      <c r="B20" s="4" t="s">
        <v>13</v>
      </c>
      <c r="C20" s="4" t="s">
        <v>34</v>
      </c>
      <c r="D20" s="15">
        <v>1210134.6599999999</v>
      </c>
      <c r="E20" s="15">
        <v>1210134.6599999999</v>
      </c>
      <c r="F20" s="15">
        <v>1969787.21355</v>
      </c>
      <c r="G20" s="15">
        <v>1969787.21355</v>
      </c>
      <c r="H20" s="15">
        <v>1349492.7165699999</v>
      </c>
      <c r="I20" s="15">
        <v>1349492.7165699999</v>
      </c>
      <c r="J20" s="16">
        <f t="shared" si="3"/>
        <v>68.509568307020857</v>
      </c>
      <c r="K20" s="16">
        <f t="shared" si="4"/>
        <v>68.509568307020857</v>
      </c>
      <c r="L20" s="16">
        <f t="shared" si="1"/>
        <v>111.51591316044119</v>
      </c>
      <c r="M20" s="16">
        <f t="shared" si="2"/>
        <v>111.51591316044119</v>
      </c>
    </row>
    <row r="21" spans="1:13" x14ac:dyDescent="0.25">
      <c r="A21" s="5" t="s">
        <v>35</v>
      </c>
      <c r="B21" s="4" t="s">
        <v>13</v>
      </c>
      <c r="C21" s="4" t="s">
        <v>23</v>
      </c>
      <c r="D21" s="15">
        <v>33.31</v>
      </c>
      <c r="E21" s="15">
        <v>33.31</v>
      </c>
      <c r="F21" s="15">
        <v>500</v>
      </c>
      <c r="G21" s="15">
        <v>500</v>
      </c>
      <c r="H21" s="15">
        <v>198.13300000000001</v>
      </c>
      <c r="I21" s="15">
        <v>198.13300000000001</v>
      </c>
      <c r="J21" s="16">
        <f t="shared" si="3"/>
        <v>39.626600000000003</v>
      </c>
      <c r="K21" s="16">
        <f t="shared" si="4"/>
        <v>39.626600000000003</v>
      </c>
      <c r="L21" s="16">
        <f t="shared" si="1"/>
        <v>594.81537075953167</v>
      </c>
      <c r="M21" s="16">
        <f t="shared" si="2"/>
        <v>594.81537075953167</v>
      </c>
    </row>
    <row r="22" spans="1:13" ht="38.25" x14ac:dyDescent="0.25">
      <c r="A22" s="6" t="s">
        <v>36</v>
      </c>
      <c r="B22" s="9" t="s">
        <v>13</v>
      </c>
      <c r="C22" s="9" t="s">
        <v>37</v>
      </c>
      <c r="D22" s="15">
        <v>2365.7800000000002</v>
      </c>
      <c r="E22" s="15">
        <v>2365.7800000000002</v>
      </c>
      <c r="F22" s="15">
        <v>6232.20687</v>
      </c>
      <c r="G22" s="15">
        <v>6232.20687</v>
      </c>
      <c r="H22" s="15">
        <v>3213.2458700000002</v>
      </c>
      <c r="I22" s="15">
        <v>3213.2458700000002</v>
      </c>
      <c r="J22" s="16">
        <f t="shared" si="3"/>
        <v>51.558716471168744</v>
      </c>
      <c r="K22" s="16">
        <f t="shared" si="4"/>
        <v>51.558716471168744</v>
      </c>
      <c r="L22" s="16">
        <f t="shared" si="1"/>
        <v>135.82183761803716</v>
      </c>
      <c r="M22" s="16">
        <f t="shared" si="2"/>
        <v>135.82183761803716</v>
      </c>
    </row>
    <row r="23" spans="1:13" x14ac:dyDescent="0.25">
      <c r="A23" s="8" t="s">
        <v>38</v>
      </c>
      <c r="B23" s="7" t="s">
        <v>15</v>
      </c>
      <c r="C23" s="7" t="s">
        <v>9</v>
      </c>
      <c r="D23" s="18">
        <f>SUM(D24:D32)</f>
        <v>10541744.92</v>
      </c>
      <c r="E23" s="18">
        <f t="shared" ref="E23:I23" si="7">SUM(E24:E32)</f>
        <v>10541744.92</v>
      </c>
      <c r="F23" s="18">
        <f t="shared" si="7"/>
        <v>26476538.399699997</v>
      </c>
      <c r="G23" s="18">
        <f t="shared" si="7"/>
        <v>26476538.399699997</v>
      </c>
      <c r="H23" s="18">
        <f t="shared" si="7"/>
        <v>13281123.603689998</v>
      </c>
      <c r="I23" s="18">
        <f t="shared" si="7"/>
        <v>13281123.603689998</v>
      </c>
      <c r="J23" s="19">
        <f t="shared" si="3"/>
        <v>50.161858031412763</v>
      </c>
      <c r="K23" s="19">
        <f t="shared" si="4"/>
        <v>50.161858031412763</v>
      </c>
      <c r="L23" s="19">
        <f t="shared" si="1"/>
        <v>125.98600805159681</v>
      </c>
      <c r="M23" s="19">
        <f t="shared" si="2"/>
        <v>125.98600805159681</v>
      </c>
    </row>
    <row r="24" spans="1:13" x14ac:dyDescent="0.25">
      <c r="A24" s="5" t="s">
        <v>39</v>
      </c>
      <c r="B24" s="4" t="s">
        <v>15</v>
      </c>
      <c r="C24" s="4" t="s">
        <v>8</v>
      </c>
      <c r="D24" s="15">
        <v>194964.28</v>
      </c>
      <c r="E24" s="15">
        <v>194964.28</v>
      </c>
      <c r="F24" s="15">
        <v>274090.96419000003</v>
      </c>
      <c r="G24" s="15">
        <v>274090.96419000003</v>
      </c>
      <c r="H24" s="15">
        <v>194779.45631000001</v>
      </c>
      <c r="I24" s="15">
        <v>194779.45631000001</v>
      </c>
      <c r="J24" s="16">
        <f t="shared" si="3"/>
        <v>71.063800620212618</v>
      </c>
      <c r="K24" s="16">
        <f t="shared" si="4"/>
        <v>71.063800620212618</v>
      </c>
      <c r="L24" s="16">
        <f t="shared" si="1"/>
        <v>99.905201255327398</v>
      </c>
      <c r="M24" s="16">
        <f t="shared" si="2"/>
        <v>99.905201255327398</v>
      </c>
    </row>
    <row r="25" spans="1:13" x14ac:dyDescent="0.25">
      <c r="A25" s="5" t="s">
        <v>40</v>
      </c>
      <c r="B25" s="4" t="s">
        <v>15</v>
      </c>
      <c r="C25" s="4" t="s">
        <v>17</v>
      </c>
      <c r="D25" s="15">
        <v>1513992.38</v>
      </c>
      <c r="E25" s="15">
        <v>1513992.38</v>
      </c>
      <c r="F25" s="15">
        <v>2401002.8177299998</v>
      </c>
      <c r="G25" s="15">
        <v>2401002.8177299998</v>
      </c>
      <c r="H25" s="15">
        <v>1665772.16925</v>
      </c>
      <c r="I25" s="15">
        <v>1665772.16925</v>
      </c>
      <c r="J25" s="16">
        <f t="shared" si="3"/>
        <v>69.378184688049842</v>
      </c>
      <c r="K25" s="16">
        <f t="shared" si="4"/>
        <v>69.378184688049842</v>
      </c>
      <c r="L25" s="16">
        <f t="shared" si="1"/>
        <v>110.02513561197713</v>
      </c>
      <c r="M25" s="16">
        <f t="shared" si="2"/>
        <v>110.02513561197713</v>
      </c>
    </row>
    <row r="26" spans="1:13" x14ac:dyDescent="0.25">
      <c r="A26" s="5" t="s">
        <v>41</v>
      </c>
      <c r="B26" s="4" t="s">
        <v>15</v>
      </c>
      <c r="C26" s="4" t="s">
        <v>19</v>
      </c>
      <c r="D26" s="15">
        <v>231269.28</v>
      </c>
      <c r="E26" s="15">
        <v>231269.28</v>
      </c>
      <c r="F26" s="15">
        <v>776461.71299999999</v>
      </c>
      <c r="G26" s="15">
        <v>776461.71299999999</v>
      </c>
      <c r="H26" s="15">
        <v>436687.87781999999</v>
      </c>
      <c r="I26" s="15">
        <v>436687.87781999999</v>
      </c>
      <c r="J26" s="16">
        <f t="shared" si="3"/>
        <v>56.240748321353486</v>
      </c>
      <c r="K26" s="16">
        <f t="shared" si="4"/>
        <v>56.240748321353486</v>
      </c>
      <c r="L26" s="16">
        <f t="shared" si="1"/>
        <v>188.82225854640097</v>
      </c>
      <c r="M26" s="16">
        <f t="shared" si="2"/>
        <v>188.82225854640097</v>
      </c>
    </row>
    <row r="27" spans="1:13" x14ac:dyDescent="0.25">
      <c r="A27" s="5" t="s">
        <v>42</v>
      </c>
      <c r="B27" s="4" t="s">
        <v>15</v>
      </c>
      <c r="C27" s="4" t="s">
        <v>21</v>
      </c>
      <c r="D27" s="15">
        <v>1551034.02</v>
      </c>
      <c r="E27" s="15">
        <v>1551034.02</v>
      </c>
      <c r="F27" s="15">
        <v>2407641.1</v>
      </c>
      <c r="G27" s="15">
        <v>2407641.1</v>
      </c>
      <c r="H27" s="15">
        <v>1720521.5696700001</v>
      </c>
      <c r="I27" s="15">
        <v>1720521.5696700001</v>
      </c>
      <c r="J27" s="16">
        <f t="shared" si="3"/>
        <v>71.460882175088301</v>
      </c>
      <c r="K27" s="16">
        <f t="shared" si="4"/>
        <v>71.460882175088301</v>
      </c>
      <c r="L27" s="16">
        <f t="shared" si="1"/>
        <v>110.92739085568219</v>
      </c>
      <c r="M27" s="16">
        <f t="shared" si="2"/>
        <v>110.92739085568219</v>
      </c>
    </row>
    <row r="28" spans="1:13" x14ac:dyDescent="0.25">
      <c r="A28" s="5" t="s">
        <v>43</v>
      </c>
      <c r="B28" s="4" t="s">
        <v>15</v>
      </c>
      <c r="C28" s="4" t="s">
        <v>44</v>
      </c>
      <c r="D28" s="15">
        <v>681815.28</v>
      </c>
      <c r="E28" s="15">
        <v>681815.28</v>
      </c>
      <c r="F28" s="15">
        <v>1561425.9240900001</v>
      </c>
      <c r="G28" s="15">
        <v>1561425.9240900001</v>
      </c>
      <c r="H28" s="15">
        <v>480121.56498000002</v>
      </c>
      <c r="I28" s="15">
        <v>480121.56498000002</v>
      </c>
      <c r="J28" s="16">
        <v>30.8</v>
      </c>
      <c r="K28" s="16">
        <v>30.8</v>
      </c>
      <c r="L28" s="16">
        <f t="shared" si="1"/>
        <v>70.418129229957998</v>
      </c>
      <c r="M28" s="16">
        <f t="shared" si="2"/>
        <v>70.418129229957998</v>
      </c>
    </row>
    <row r="29" spans="1:13" x14ac:dyDescent="0.25">
      <c r="A29" s="5" t="s">
        <v>45</v>
      </c>
      <c r="B29" s="4" t="s">
        <v>15</v>
      </c>
      <c r="C29" s="4" t="s">
        <v>30</v>
      </c>
      <c r="D29" s="15">
        <v>5788464.8700000001</v>
      </c>
      <c r="E29" s="15">
        <v>5788464.8700000001</v>
      </c>
      <c r="F29" s="15">
        <v>15910336.61933</v>
      </c>
      <c r="G29" s="15">
        <v>15910336.61933</v>
      </c>
      <c r="H29" s="15">
        <v>7086660.8011999996</v>
      </c>
      <c r="I29" s="15">
        <v>7086660.8011999996</v>
      </c>
      <c r="J29" s="16">
        <v>44.6</v>
      </c>
      <c r="K29" s="16">
        <v>44.6</v>
      </c>
      <c r="L29" s="16">
        <f t="shared" si="1"/>
        <v>122.42729221573387</v>
      </c>
      <c r="M29" s="16">
        <f t="shared" si="2"/>
        <v>122.42729221573387</v>
      </c>
    </row>
    <row r="30" spans="1:13" x14ac:dyDescent="0.25">
      <c r="A30" s="5" t="s">
        <v>46</v>
      </c>
      <c r="B30" s="4" t="s">
        <v>15</v>
      </c>
      <c r="C30" s="4" t="s">
        <v>34</v>
      </c>
      <c r="D30" s="15">
        <v>33971.879999999997</v>
      </c>
      <c r="E30" s="15">
        <v>33971.879999999997</v>
      </c>
      <c r="F30" s="15">
        <v>148358.14108999999</v>
      </c>
      <c r="G30" s="15">
        <v>148358.14108999999</v>
      </c>
      <c r="H30" s="15">
        <v>40291.527629999997</v>
      </c>
      <c r="I30" s="15">
        <v>40291.527629999997</v>
      </c>
      <c r="J30" s="16">
        <f t="shared" si="3"/>
        <v>27.158285574337</v>
      </c>
      <c r="K30" s="16">
        <f t="shared" si="4"/>
        <v>27.158285574337</v>
      </c>
      <c r="L30" s="16">
        <f t="shared" si="1"/>
        <v>118.60258434328628</v>
      </c>
      <c r="M30" s="16">
        <f t="shared" si="2"/>
        <v>118.60258434328628</v>
      </c>
    </row>
    <row r="31" spans="1:13" ht="25.5" x14ac:dyDescent="0.25">
      <c r="A31" s="5" t="s">
        <v>104</v>
      </c>
      <c r="B31" s="10" t="s">
        <v>15</v>
      </c>
      <c r="C31" s="4">
        <v>11</v>
      </c>
      <c r="D31" s="17">
        <v>0</v>
      </c>
      <c r="E31" s="17">
        <v>0</v>
      </c>
      <c r="F31" s="15">
        <v>324</v>
      </c>
      <c r="G31" s="15">
        <v>324</v>
      </c>
      <c r="H31" s="15">
        <v>300</v>
      </c>
      <c r="I31" s="15">
        <v>300</v>
      </c>
      <c r="J31" s="16">
        <f t="shared" si="3"/>
        <v>92.592592592592595</v>
      </c>
      <c r="K31" s="16">
        <f t="shared" si="4"/>
        <v>92.592592592592595</v>
      </c>
      <c r="L31" s="12" t="s">
        <v>98</v>
      </c>
      <c r="M31" s="12" t="s">
        <v>98</v>
      </c>
    </row>
    <row r="32" spans="1:13" ht="25.5" x14ac:dyDescent="0.25">
      <c r="A32" s="5" t="s">
        <v>47</v>
      </c>
      <c r="B32" s="4" t="s">
        <v>15</v>
      </c>
      <c r="C32" s="4" t="s">
        <v>48</v>
      </c>
      <c r="D32" s="15">
        <v>546232.93000000005</v>
      </c>
      <c r="E32" s="15">
        <v>546232.93000000005</v>
      </c>
      <c r="F32" s="15">
        <v>2996897.1202699998</v>
      </c>
      <c r="G32" s="15">
        <v>2996897.1202699998</v>
      </c>
      <c r="H32" s="15">
        <v>1655988.63683</v>
      </c>
      <c r="I32" s="15">
        <v>1655988.63683</v>
      </c>
      <c r="J32" s="16">
        <f t="shared" si="3"/>
        <v>55.25677293456129</v>
      </c>
      <c r="K32" s="16">
        <f t="shared" si="4"/>
        <v>55.25677293456129</v>
      </c>
      <c r="L32" s="16">
        <f t="shared" si="1"/>
        <v>303.16528826447717</v>
      </c>
      <c r="M32" s="16">
        <f t="shared" si="2"/>
        <v>303.16528826447717</v>
      </c>
    </row>
    <row r="33" spans="1:13" x14ac:dyDescent="0.25">
      <c r="A33" s="8" t="s">
        <v>49</v>
      </c>
      <c r="B33" s="7" t="s">
        <v>17</v>
      </c>
      <c r="C33" s="7" t="s">
        <v>9</v>
      </c>
      <c r="D33" s="18">
        <f t="shared" ref="D33:I33" si="8">SUM(D34:D37)</f>
        <v>4328825.62</v>
      </c>
      <c r="E33" s="18">
        <f t="shared" si="8"/>
        <v>4328825.62</v>
      </c>
      <c r="F33" s="18">
        <f t="shared" si="8"/>
        <v>13685602.96775</v>
      </c>
      <c r="G33" s="18">
        <f t="shared" si="8"/>
        <v>13685602.96775</v>
      </c>
      <c r="H33" s="18">
        <f t="shared" si="8"/>
        <v>9372895.4400500003</v>
      </c>
      <c r="I33" s="18">
        <f t="shared" si="8"/>
        <v>9372895.4400500003</v>
      </c>
      <c r="J33" s="19">
        <f t="shared" si="3"/>
        <v>68.487266963225096</v>
      </c>
      <c r="K33" s="19">
        <f t="shared" si="4"/>
        <v>68.487266963225096</v>
      </c>
      <c r="L33" s="16">
        <f t="shared" si="1"/>
        <v>216.52282311270369</v>
      </c>
      <c r="M33" s="16">
        <f t="shared" si="2"/>
        <v>216.52282311270369</v>
      </c>
    </row>
    <row r="34" spans="1:13" x14ac:dyDescent="0.25">
      <c r="A34" s="5" t="s">
        <v>50</v>
      </c>
      <c r="B34" s="4" t="s">
        <v>17</v>
      </c>
      <c r="C34" s="4" t="s">
        <v>8</v>
      </c>
      <c r="D34" s="15">
        <v>296307.92</v>
      </c>
      <c r="E34" s="15">
        <v>296307.92</v>
      </c>
      <c r="F34" s="15">
        <v>1067556.2279300001</v>
      </c>
      <c r="G34" s="15">
        <v>1067556.2279300001</v>
      </c>
      <c r="H34" s="15">
        <v>717810.37298999995</v>
      </c>
      <c r="I34" s="15">
        <v>717810.37298999995</v>
      </c>
      <c r="J34" s="16">
        <f t="shared" si="3"/>
        <v>67.238647877296359</v>
      </c>
      <c r="K34" s="16">
        <f t="shared" si="4"/>
        <v>67.238647877296359</v>
      </c>
      <c r="L34" s="16">
        <f t="shared" si="1"/>
        <v>242.25149735788364</v>
      </c>
      <c r="M34" s="16">
        <f t="shared" si="2"/>
        <v>242.25149735788364</v>
      </c>
    </row>
    <row r="35" spans="1:13" x14ac:dyDescent="0.25">
      <c r="A35" s="5" t="s">
        <v>51</v>
      </c>
      <c r="B35" s="4" t="s">
        <v>17</v>
      </c>
      <c r="C35" s="4" t="s">
        <v>11</v>
      </c>
      <c r="D35" s="15">
        <v>1505401.27</v>
      </c>
      <c r="E35" s="15">
        <v>1505401.27</v>
      </c>
      <c r="F35" s="15">
        <v>6325276.1607900001</v>
      </c>
      <c r="G35" s="15">
        <v>6325276.1607900001</v>
      </c>
      <c r="H35" s="15">
        <v>4356071.71746</v>
      </c>
      <c r="I35" s="15">
        <v>4356071.71746</v>
      </c>
      <c r="J35" s="16">
        <f t="shared" si="3"/>
        <v>68.867692203907581</v>
      </c>
      <c r="K35" s="16">
        <f t="shared" si="4"/>
        <v>68.867692203907581</v>
      </c>
      <c r="L35" s="16">
        <f t="shared" si="1"/>
        <v>289.36282998220133</v>
      </c>
      <c r="M35" s="16">
        <f t="shared" si="2"/>
        <v>289.36282998220133</v>
      </c>
    </row>
    <row r="36" spans="1:13" x14ac:dyDescent="0.25">
      <c r="A36" s="6" t="s">
        <v>52</v>
      </c>
      <c r="B36" s="9" t="s">
        <v>17</v>
      </c>
      <c r="C36" s="9" t="s">
        <v>13</v>
      </c>
      <c r="D36" s="15">
        <v>1025224.26</v>
      </c>
      <c r="E36" s="15">
        <v>1025224.26</v>
      </c>
      <c r="F36" s="15">
        <v>2502631.0416299999</v>
      </c>
      <c r="G36" s="15">
        <v>2502631.0416299999</v>
      </c>
      <c r="H36" s="15">
        <v>1642358.33693</v>
      </c>
      <c r="I36" s="15">
        <v>1642358.33693</v>
      </c>
      <c r="J36" s="16">
        <f t="shared" si="3"/>
        <v>65.625268351994393</v>
      </c>
      <c r="K36" s="16">
        <f t="shared" si="4"/>
        <v>65.625268351994393</v>
      </c>
      <c r="L36" s="16">
        <f t="shared" si="1"/>
        <v>160.19503254146562</v>
      </c>
      <c r="M36" s="16">
        <f t="shared" si="2"/>
        <v>160.19503254146562</v>
      </c>
    </row>
    <row r="37" spans="1:13" ht="25.5" x14ac:dyDescent="0.25">
      <c r="A37" s="5" t="s">
        <v>53</v>
      </c>
      <c r="B37" s="4" t="s">
        <v>17</v>
      </c>
      <c r="C37" s="4" t="s">
        <v>17</v>
      </c>
      <c r="D37" s="15">
        <v>1501892.17</v>
      </c>
      <c r="E37" s="15">
        <v>1501892.17</v>
      </c>
      <c r="F37" s="15">
        <v>3790139.5373999998</v>
      </c>
      <c r="G37" s="15">
        <v>3790139.5373999998</v>
      </c>
      <c r="H37" s="15">
        <v>2656655.0126700001</v>
      </c>
      <c r="I37" s="15">
        <v>2656655.0126700001</v>
      </c>
      <c r="J37" s="16">
        <f t="shared" si="3"/>
        <v>70.0938576655265</v>
      </c>
      <c r="K37" s="16">
        <f t="shared" si="4"/>
        <v>70.0938576655265</v>
      </c>
      <c r="L37" s="16">
        <f t="shared" si="1"/>
        <v>176.88720040866849</v>
      </c>
      <c r="M37" s="16">
        <f t="shared" si="2"/>
        <v>176.88720040866849</v>
      </c>
    </row>
    <row r="38" spans="1:13" x14ac:dyDescent="0.25">
      <c r="A38" s="8" t="s">
        <v>54</v>
      </c>
      <c r="B38" s="7" t="s">
        <v>19</v>
      </c>
      <c r="C38" s="7" t="s">
        <v>9</v>
      </c>
      <c r="D38" s="18">
        <f>SUM(D39:D43)</f>
        <v>704500.14</v>
      </c>
      <c r="E38" s="18">
        <f t="shared" ref="E38:I38" si="9">SUM(E39:E43)</f>
        <v>704500.14</v>
      </c>
      <c r="F38" s="18">
        <f t="shared" si="9"/>
        <v>957315.70204999996</v>
      </c>
      <c r="G38" s="18">
        <f t="shared" si="9"/>
        <v>957315.70204999996</v>
      </c>
      <c r="H38" s="18">
        <f t="shared" si="9"/>
        <v>552339.25056000007</v>
      </c>
      <c r="I38" s="18">
        <f t="shared" si="9"/>
        <v>552339.25056000007</v>
      </c>
      <c r="J38" s="19">
        <f t="shared" si="3"/>
        <v>57.696666771183047</v>
      </c>
      <c r="K38" s="19">
        <f t="shared" si="4"/>
        <v>57.696666771183047</v>
      </c>
      <c r="L38" s="19">
        <f t="shared" si="1"/>
        <v>78.401581376548776</v>
      </c>
      <c r="M38" s="19">
        <f t="shared" si="2"/>
        <v>78.401581376548776</v>
      </c>
    </row>
    <row r="39" spans="1:13" x14ac:dyDescent="0.25">
      <c r="A39" s="5" t="s">
        <v>55</v>
      </c>
      <c r="B39" s="10" t="s">
        <v>19</v>
      </c>
      <c r="C39" s="9" t="s">
        <v>8</v>
      </c>
      <c r="D39" s="15">
        <v>626.47</v>
      </c>
      <c r="E39" s="15">
        <v>626.47</v>
      </c>
      <c r="F39" s="15">
        <v>200</v>
      </c>
      <c r="G39" s="15">
        <v>200</v>
      </c>
      <c r="H39" s="15">
        <v>97.592669999999998</v>
      </c>
      <c r="I39" s="15">
        <v>97.592669999999998</v>
      </c>
      <c r="J39" s="16">
        <f t="shared" si="3"/>
        <v>48.796334999999999</v>
      </c>
      <c r="K39" s="16">
        <f t="shared" si="4"/>
        <v>48.796334999999999</v>
      </c>
      <c r="L39" s="16">
        <f t="shared" si="1"/>
        <v>15.578187303462258</v>
      </c>
      <c r="M39" s="16">
        <f t="shared" si="2"/>
        <v>15.578187303462258</v>
      </c>
    </row>
    <row r="40" spans="1:13" x14ac:dyDescent="0.25">
      <c r="A40" s="6" t="s">
        <v>56</v>
      </c>
      <c r="B40" s="10" t="s">
        <v>19</v>
      </c>
      <c r="C40" s="9" t="s">
        <v>11</v>
      </c>
      <c r="D40" s="15">
        <v>4.54</v>
      </c>
      <c r="E40" s="15">
        <v>4.54</v>
      </c>
      <c r="F40" s="28">
        <v>0</v>
      </c>
      <c r="G40" s="17">
        <v>0</v>
      </c>
      <c r="H40" s="17">
        <v>0</v>
      </c>
      <c r="I40" s="29">
        <v>0</v>
      </c>
      <c r="J40" s="12" t="s">
        <v>98</v>
      </c>
      <c r="K40" s="12" t="s">
        <v>98</v>
      </c>
      <c r="L40" s="12" t="s">
        <v>98</v>
      </c>
      <c r="M40" s="12" t="s">
        <v>98</v>
      </c>
    </row>
    <row r="41" spans="1:13" ht="25.5" x14ac:dyDescent="0.25">
      <c r="A41" s="5" t="s">
        <v>57</v>
      </c>
      <c r="B41" s="4" t="s">
        <v>19</v>
      </c>
      <c r="C41" s="4" t="s">
        <v>13</v>
      </c>
      <c r="D41" s="15">
        <v>20443.330000000002</v>
      </c>
      <c r="E41" s="15">
        <v>20443.330000000002</v>
      </c>
      <c r="F41" s="15">
        <v>28766.1</v>
      </c>
      <c r="G41" s="15">
        <v>28766.1</v>
      </c>
      <c r="H41" s="15">
        <v>21905.627</v>
      </c>
      <c r="I41" s="15">
        <v>21905.627</v>
      </c>
      <c r="J41" s="16">
        <f t="shared" si="3"/>
        <v>76.150840746573238</v>
      </c>
      <c r="K41" s="16">
        <f t="shared" si="4"/>
        <v>76.150840746573238</v>
      </c>
      <c r="L41" s="16">
        <f t="shared" si="1"/>
        <v>107.15292958632472</v>
      </c>
      <c r="M41" s="16">
        <f t="shared" si="2"/>
        <v>107.15292958632472</v>
      </c>
    </row>
    <row r="42" spans="1:13" ht="25.5" x14ac:dyDescent="0.25">
      <c r="A42" s="5" t="s">
        <v>97</v>
      </c>
      <c r="B42" s="10" t="s">
        <v>19</v>
      </c>
      <c r="C42" s="9" t="s">
        <v>15</v>
      </c>
      <c r="D42" s="17">
        <v>0</v>
      </c>
      <c r="E42" s="17">
        <v>0</v>
      </c>
      <c r="F42" s="15">
        <v>599</v>
      </c>
      <c r="G42" s="15">
        <v>599</v>
      </c>
      <c r="H42" s="15">
        <v>599</v>
      </c>
      <c r="I42" s="15">
        <v>599</v>
      </c>
      <c r="J42" s="16">
        <f t="shared" si="3"/>
        <v>100</v>
      </c>
      <c r="K42" s="16">
        <f t="shared" si="4"/>
        <v>100</v>
      </c>
      <c r="L42" s="12" t="s">
        <v>98</v>
      </c>
      <c r="M42" s="12" t="s">
        <v>98</v>
      </c>
    </row>
    <row r="43" spans="1:13" ht="25.5" x14ac:dyDescent="0.25">
      <c r="A43" s="5" t="s">
        <v>58</v>
      </c>
      <c r="B43" s="4" t="s">
        <v>19</v>
      </c>
      <c r="C43" s="4" t="s">
        <v>17</v>
      </c>
      <c r="D43" s="15">
        <v>683425.8</v>
      </c>
      <c r="E43" s="15">
        <v>683425.8</v>
      </c>
      <c r="F43" s="15">
        <v>927750.60204999999</v>
      </c>
      <c r="G43" s="15">
        <v>927750.60204999999</v>
      </c>
      <c r="H43" s="15">
        <v>529737.03089000005</v>
      </c>
      <c r="I43" s="15">
        <v>529737.03089000005</v>
      </c>
      <c r="J43" s="16">
        <f t="shared" si="3"/>
        <v>57.099077027756053</v>
      </c>
      <c r="K43" s="16">
        <f t="shared" si="4"/>
        <v>57.099077027756053</v>
      </c>
      <c r="L43" s="16">
        <f t="shared" si="1"/>
        <v>77.512003627899333</v>
      </c>
      <c r="M43" s="16">
        <f t="shared" si="2"/>
        <v>77.512003627899333</v>
      </c>
    </row>
    <row r="44" spans="1:13" x14ac:dyDescent="0.25">
      <c r="A44" s="8" t="s">
        <v>59</v>
      </c>
      <c r="B44" s="7" t="s">
        <v>21</v>
      </c>
      <c r="C44" s="7" t="s">
        <v>9</v>
      </c>
      <c r="D44" s="18">
        <f>SUM(D45:D51)</f>
        <v>25058861.41</v>
      </c>
      <c r="E44" s="18">
        <f t="shared" ref="E44:I44" si="10">SUM(E45:E51)</f>
        <v>25058861.41</v>
      </c>
      <c r="F44" s="18">
        <f t="shared" si="10"/>
        <v>40449569.548380002</v>
      </c>
      <c r="G44" s="18">
        <f t="shared" si="10"/>
        <v>40449569.548380002</v>
      </c>
      <c r="H44" s="18">
        <f t="shared" si="10"/>
        <v>28748067.572239995</v>
      </c>
      <c r="I44" s="18">
        <f t="shared" si="10"/>
        <v>28748067.572239995</v>
      </c>
      <c r="J44" s="19">
        <f t="shared" si="3"/>
        <v>71.07138071730445</v>
      </c>
      <c r="K44" s="19">
        <f t="shared" si="4"/>
        <v>71.07138071730445</v>
      </c>
      <c r="L44" s="19">
        <f t="shared" si="1"/>
        <v>114.72216196051022</v>
      </c>
      <c r="M44" s="19">
        <f t="shared" si="2"/>
        <v>114.72216196051022</v>
      </c>
    </row>
    <row r="45" spans="1:13" x14ac:dyDescent="0.25">
      <c r="A45" s="5" t="s">
        <v>60</v>
      </c>
      <c r="B45" s="4" t="s">
        <v>21</v>
      </c>
      <c r="C45" s="4" t="s">
        <v>8</v>
      </c>
      <c r="D45" s="15">
        <v>5784067.4000000004</v>
      </c>
      <c r="E45" s="15">
        <v>5784067.4000000004</v>
      </c>
      <c r="F45" s="15">
        <v>10707106.38032</v>
      </c>
      <c r="G45" s="15">
        <v>10707106.38032</v>
      </c>
      <c r="H45" s="15">
        <v>7278937.1526499996</v>
      </c>
      <c r="I45" s="15">
        <v>7278937.1526499996</v>
      </c>
      <c r="J45" s="16">
        <f t="shared" si="3"/>
        <v>67.982299737199924</v>
      </c>
      <c r="K45" s="16">
        <f t="shared" si="4"/>
        <v>67.982299737199924</v>
      </c>
      <c r="L45" s="16">
        <v>125.9</v>
      </c>
      <c r="M45" s="16">
        <v>125.9</v>
      </c>
    </row>
    <row r="46" spans="1:13" x14ac:dyDescent="0.25">
      <c r="A46" s="5" t="s">
        <v>61</v>
      </c>
      <c r="B46" s="4" t="s">
        <v>21</v>
      </c>
      <c r="C46" s="4" t="s">
        <v>11</v>
      </c>
      <c r="D46" s="15">
        <v>13953115.939999999</v>
      </c>
      <c r="E46" s="15">
        <v>13953115.939999999</v>
      </c>
      <c r="F46" s="15">
        <v>22706157.535330001</v>
      </c>
      <c r="G46" s="15">
        <v>22706157.535330001</v>
      </c>
      <c r="H46" s="15">
        <v>16296116.19667</v>
      </c>
      <c r="I46" s="15">
        <v>16296116.19667</v>
      </c>
      <c r="J46" s="16">
        <f t="shared" si="3"/>
        <v>71.769590126879905</v>
      </c>
      <c r="K46" s="16">
        <f t="shared" si="4"/>
        <v>71.769590126879905</v>
      </c>
      <c r="L46" s="16">
        <f t="shared" si="1"/>
        <v>116.79195003284693</v>
      </c>
      <c r="M46" s="16">
        <f t="shared" si="2"/>
        <v>116.79195003284693</v>
      </c>
    </row>
    <row r="47" spans="1:13" x14ac:dyDescent="0.25">
      <c r="A47" s="6" t="s">
        <v>62</v>
      </c>
      <c r="B47" s="4" t="s">
        <v>21</v>
      </c>
      <c r="C47" s="4" t="s">
        <v>13</v>
      </c>
      <c r="D47" s="15">
        <v>1971274.76</v>
      </c>
      <c r="E47" s="15">
        <v>1971274.76</v>
      </c>
      <c r="F47" s="15">
        <v>2071556.40952</v>
      </c>
      <c r="G47" s="15">
        <v>2071556.40952</v>
      </c>
      <c r="H47" s="15">
        <v>1568952.1324799999</v>
      </c>
      <c r="I47" s="15">
        <v>1568952.1324799999</v>
      </c>
      <c r="J47" s="16">
        <f t="shared" si="3"/>
        <v>75.737842583950751</v>
      </c>
      <c r="K47" s="16">
        <f t="shared" si="4"/>
        <v>75.737842583950751</v>
      </c>
      <c r="L47" s="16">
        <f t="shared" si="1"/>
        <v>79.590738151590799</v>
      </c>
      <c r="M47" s="16">
        <f t="shared" si="2"/>
        <v>79.590738151590799</v>
      </c>
    </row>
    <row r="48" spans="1:13" x14ac:dyDescent="0.25">
      <c r="A48" s="5" t="s">
        <v>63</v>
      </c>
      <c r="B48" s="4" t="s">
        <v>21</v>
      </c>
      <c r="C48" s="4" t="s">
        <v>15</v>
      </c>
      <c r="D48" s="15">
        <v>1681566.91</v>
      </c>
      <c r="E48" s="15">
        <v>1681566.91</v>
      </c>
      <c r="F48" s="15">
        <v>2640363.5270699998</v>
      </c>
      <c r="G48" s="15">
        <v>2640363.5270699998</v>
      </c>
      <c r="H48" s="15">
        <v>1764964.83595</v>
      </c>
      <c r="I48" s="15">
        <v>1764964.83595</v>
      </c>
      <c r="J48" s="16">
        <v>66.900000000000006</v>
      </c>
      <c r="K48" s="16">
        <v>66.900000000000006</v>
      </c>
      <c r="L48" s="16">
        <f t="shared" si="1"/>
        <v>104.95953657591895</v>
      </c>
      <c r="M48" s="16">
        <f t="shared" si="2"/>
        <v>104.95953657591895</v>
      </c>
    </row>
    <row r="49" spans="1:13" ht="25.5" x14ac:dyDescent="0.25">
      <c r="A49" s="5" t="s">
        <v>64</v>
      </c>
      <c r="B49" s="4" t="s">
        <v>21</v>
      </c>
      <c r="C49" s="4" t="s">
        <v>17</v>
      </c>
      <c r="D49" s="15">
        <v>84365.33</v>
      </c>
      <c r="E49" s="15">
        <v>84365.33</v>
      </c>
      <c r="F49" s="15">
        <v>90525.845000000001</v>
      </c>
      <c r="G49" s="15">
        <v>90525.845000000001</v>
      </c>
      <c r="H49" s="15">
        <v>69895.774059999996</v>
      </c>
      <c r="I49" s="15">
        <v>69895.774059999996</v>
      </c>
      <c r="J49" s="16">
        <f t="shared" si="3"/>
        <v>77.210849630842986</v>
      </c>
      <c r="K49" s="16">
        <f t="shared" si="4"/>
        <v>77.210849630842986</v>
      </c>
      <c r="L49" s="16">
        <v>82.9</v>
      </c>
      <c r="M49" s="16">
        <v>82.9</v>
      </c>
    </row>
    <row r="50" spans="1:13" x14ac:dyDescent="0.25">
      <c r="A50" s="5" t="s">
        <v>65</v>
      </c>
      <c r="B50" s="4" t="s">
        <v>21</v>
      </c>
      <c r="C50" s="4" t="s">
        <v>21</v>
      </c>
      <c r="D50" s="15">
        <v>389188.22</v>
      </c>
      <c r="E50" s="15">
        <v>389188.22</v>
      </c>
      <c r="F50" s="15">
        <v>105795.11788000001</v>
      </c>
      <c r="G50" s="15">
        <v>105795.11788000001</v>
      </c>
      <c r="H50" s="15">
        <v>86120.721470000004</v>
      </c>
      <c r="I50" s="15">
        <v>86120.721470000004</v>
      </c>
      <c r="J50" s="16">
        <f t="shared" si="3"/>
        <v>81.4033040425211</v>
      </c>
      <c r="K50" s="16">
        <f t="shared" si="4"/>
        <v>81.4033040425211</v>
      </c>
      <c r="L50" s="16">
        <f t="shared" si="1"/>
        <v>22.128296038867777</v>
      </c>
      <c r="M50" s="16">
        <f t="shared" si="2"/>
        <v>22.128296038867777</v>
      </c>
    </row>
    <row r="51" spans="1:13" x14ac:dyDescent="0.25">
      <c r="A51" s="5" t="s">
        <v>66</v>
      </c>
      <c r="B51" s="4" t="s">
        <v>21</v>
      </c>
      <c r="C51" s="4" t="s">
        <v>30</v>
      </c>
      <c r="D51" s="15">
        <v>1195282.8500000001</v>
      </c>
      <c r="E51" s="15">
        <v>1195282.8500000001</v>
      </c>
      <c r="F51" s="15">
        <v>2128064.7332600001</v>
      </c>
      <c r="G51" s="15">
        <v>2128064.7332600001</v>
      </c>
      <c r="H51" s="15">
        <v>1683080.75896</v>
      </c>
      <c r="I51" s="15">
        <v>1683080.75896</v>
      </c>
      <c r="J51" s="16">
        <f t="shared" si="3"/>
        <v>79.089735037414698</v>
      </c>
      <c r="K51" s="16">
        <f t="shared" si="4"/>
        <v>79.089735037414698</v>
      </c>
      <c r="L51" s="16">
        <f t="shared" si="1"/>
        <v>140.81024913559162</v>
      </c>
      <c r="M51" s="16">
        <f t="shared" si="2"/>
        <v>140.81024913559162</v>
      </c>
    </row>
    <row r="52" spans="1:13" x14ac:dyDescent="0.25">
      <c r="A52" s="8" t="s">
        <v>67</v>
      </c>
      <c r="B52" s="7" t="s">
        <v>44</v>
      </c>
      <c r="C52" s="7" t="s">
        <v>9</v>
      </c>
      <c r="D52" s="18">
        <f>SUM(D53:D55)</f>
        <v>2803544.6900000004</v>
      </c>
      <c r="E52" s="18">
        <f t="shared" ref="E52:I52" si="11">SUM(E53:E55)</f>
        <v>2803544.6900000004</v>
      </c>
      <c r="F52" s="18">
        <f t="shared" si="11"/>
        <v>3927614.5889900001</v>
      </c>
      <c r="G52" s="18">
        <f t="shared" si="11"/>
        <v>3927614.5889900001</v>
      </c>
      <c r="H52" s="18">
        <f t="shared" si="11"/>
        <v>3057539.8388100001</v>
      </c>
      <c r="I52" s="18">
        <f t="shared" si="11"/>
        <v>3057539.8388100001</v>
      </c>
      <c r="J52" s="19">
        <v>77.900000000000006</v>
      </c>
      <c r="K52" s="19">
        <v>77.900000000000006</v>
      </c>
      <c r="L52" s="19">
        <f t="shared" si="1"/>
        <v>109.05978598151043</v>
      </c>
      <c r="M52" s="19">
        <f t="shared" si="2"/>
        <v>109.05978598151043</v>
      </c>
    </row>
    <row r="53" spans="1:13" x14ac:dyDescent="0.25">
      <c r="A53" s="5" t="s">
        <v>68</v>
      </c>
      <c r="B53" s="4" t="s">
        <v>44</v>
      </c>
      <c r="C53" s="4" t="s">
        <v>8</v>
      </c>
      <c r="D53" s="15">
        <v>2417520.9300000002</v>
      </c>
      <c r="E53" s="15">
        <v>2417520.9300000002</v>
      </c>
      <c r="F53" s="15">
        <v>3198052.9046200002</v>
      </c>
      <c r="G53" s="15">
        <v>3198052.9046200002</v>
      </c>
      <c r="H53" s="15">
        <v>2478627.35268</v>
      </c>
      <c r="I53" s="15">
        <v>2478627.35268</v>
      </c>
      <c r="J53" s="16">
        <f t="shared" si="3"/>
        <v>77.504263581734463</v>
      </c>
      <c r="K53" s="16">
        <f t="shared" si="4"/>
        <v>77.504263581734463</v>
      </c>
      <c r="L53" s="16">
        <f t="shared" si="1"/>
        <v>102.527648134157</v>
      </c>
      <c r="M53" s="16">
        <f t="shared" si="2"/>
        <v>102.527648134157</v>
      </c>
    </row>
    <row r="54" spans="1:13" x14ac:dyDescent="0.25">
      <c r="A54" s="5" t="s">
        <v>69</v>
      </c>
      <c r="B54" s="4" t="s">
        <v>44</v>
      </c>
      <c r="C54" s="4" t="s">
        <v>11</v>
      </c>
      <c r="D54" s="15">
        <v>54358.47</v>
      </c>
      <c r="E54" s="15">
        <v>54358.47</v>
      </c>
      <c r="F54" s="15">
        <v>72961.040729999993</v>
      </c>
      <c r="G54" s="15">
        <v>72961.040729999993</v>
      </c>
      <c r="H54" s="15">
        <v>63850.196089999998</v>
      </c>
      <c r="I54" s="15">
        <v>63850.196089999998</v>
      </c>
      <c r="J54" s="16">
        <f t="shared" si="3"/>
        <v>87.512726588268336</v>
      </c>
      <c r="K54" s="16">
        <f t="shared" si="4"/>
        <v>87.512726588268336</v>
      </c>
      <c r="L54" s="16">
        <f t="shared" si="1"/>
        <v>117.4613562339043</v>
      </c>
      <c r="M54" s="16">
        <f t="shared" si="2"/>
        <v>117.4613562339043</v>
      </c>
    </row>
    <row r="55" spans="1:13" ht="25.5" x14ac:dyDescent="0.25">
      <c r="A55" s="5" t="s">
        <v>70</v>
      </c>
      <c r="B55" s="4" t="s">
        <v>44</v>
      </c>
      <c r="C55" s="4" t="s">
        <v>15</v>
      </c>
      <c r="D55" s="15">
        <v>331665.28999999998</v>
      </c>
      <c r="E55" s="15">
        <v>331665.28999999998</v>
      </c>
      <c r="F55" s="15">
        <v>656600.64364000002</v>
      </c>
      <c r="G55" s="15">
        <v>656600.64364000002</v>
      </c>
      <c r="H55" s="15">
        <v>515062.29003999999</v>
      </c>
      <c r="I55" s="15">
        <v>515062.29003999999</v>
      </c>
      <c r="J55" s="16">
        <v>78.5</v>
      </c>
      <c r="K55" s="16">
        <v>78.5</v>
      </c>
      <c r="L55" s="16">
        <f t="shared" si="1"/>
        <v>155.29580742078858</v>
      </c>
      <c r="M55" s="16">
        <f t="shared" si="2"/>
        <v>155.29580742078858</v>
      </c>
    </row>
    <row r="56" spans="1:13" x14ac:dyDescent="0.25">
      <c r="A56" s="8" t="s">
        <v>71</v>
      </c>
      <c r="B56" s="7" t="s">
        <v>30</v>
      </c>
      <c r="C56" s="7" t="s">
        <v>9</v>
      </c>
      <c r="D56" s="18">
        <f>SUM(D57:D62)</f>
        <v>21135208.469999999</v>
      </c>
      <c r="E56" s="18">
        <f t="shared" ref="E56:I56" si="12">SUM(E57:E62)</f>
        <v>6266804.7899999991</v>
      </c>
      <c r="F56" s="18">
        <f t="shared" si="12"/>
        <v>30132475.319889996</v>
      </c>
      <c r="G56" s="18">
        <f t="shared" si="12"/>
        <v>7645315.4198899977</v>
      </c>
      <c r="H56" s="18">
        <f t="shared" si="12"/>
        <v>21064435.500390001</v>
      </c>
      <c r="I56" s="18">
        <f t="shared" si="12"/>
        <v>4990156.5384499989</v>
      </c>
      <c r="J56" s="19">
        <f t="shared" si="3"/>
        <v>69.906090610769311</v>
      </c>
      <c r="K56" s="19">
        <f t="shared" si="4"/>
        <v>65.270773858036563</v>
      </c>
      <c r="L56" s="19">
        <f t="shared" si="1"/>
        <v>99.665141842766985</v>
      </c>
      <c r="M56" s="19">
        <f t="shared" si="2"/>
        <v>79.628402442227653</v>
      </c>
    </row>
    <row r="57" spans="1:13" x14ac:dyDescent="0.25">
      <c r="A57" s="5" t="s">
        <v>72</v>
      </c>
      <c r="B57" s="4" t="s">
        <v>30</v>
      </c>
      <c r="C57" s="4" t="s">
        <v>8</v>
      </c>
      <c r="D57" s="15">
        <v>4203770.54</v>
      </c>
      <c r="E57" s="15">
        <v>4203770.54</v>
      </c>
      <c r="F57" s="15">
        <v>4870176.2801099997</v>
      </c>
      <c r="G57" s="15">
        <v>4870176.2801099997</v>
      </c>
      <c r="H57" s="15">
        <v>2867728.7347900001</v>
      </c>
      <c r="I57" s="15">
        <v>2867728.7347900001</v>
      </c>
      <c r="J57" s="16">
        <f t="shared" si="3"/>
        <v>58.883468890067128</v>
      </c>
      <c r="K57" s="16">
        <f t="shared" si="4"/>
        <v>58.883468890067128</v>
      </c>
      <c r="L57" s="16">
        <f t="shared" si="1"/>
        <v>68.218013031462945</v>
      </c>
      <c r="M57" s="16">
        <f t="shared" si="2"/>
        <v>68.218013031462945</v>
      </c>
    </row>
    <row r="58" spans="1:13" x14ac:dyDescent="0.25">
      <c r="A58" s="5" t="s">
        <v>73</v>
      </c>
      <c r="B58" s="4" t="s">
        <v>30</v>
      </c>
      <c r="C58" s="4" t="s">
        <v>11</v>
      </c>
      <c r="D58" s="15">
        <v>1124797.4399999999</v>
      </c>
      <c r="E58" s="15">
        <v>1185039.04</v>
      </c>
      <c r="F58" s="15">
        <v>1433017.1321399999</v>
      </c>
      <c r="G58" s="15">
        <v>1433017.1321399999</v>
      </c>
      <c r="H58" s="15">
        <v>1154473.37683</v>
      </c>
      <c r="I58" s="15">
        <v>1154473.37683</v>
      </c>
      <c r="J58" s="16">
        <f t="shared" si="3"/>
        <v>80.562426710556082</v>
      </c>
      <c r="K58" s="16">
        <f t="shared" si="4"/>
        <v>80.562426710556082</v>
      </c>
      <c r="L58" s="16">
        <f t="shared" si="1"/>
        <v>102.63833609276351</v>
      </c>
      <c r="M58" s="16">
        <f t="shared" si="2"/>
        <v>97.420704117055919</v>
      </c>
    </row>
    <row r="59" spans="1:13" x14ac:dyDescent="0.25">
      <c r="A59" s="5" t="s">
        <v>74</v>
      </c>
      <c r="B59" s="4" t="s">
        <v>30</v>
      </c>
      <c r="C59" s="4" t="s">
        <v>15</v>
      </c>
      <c r="D59" s="15">
        <v>308422.59999999998</v>
      </c>
      <c r="E59" s="15">
        <v>308422.59999999998</v>
      </c>
      <c r="F59" s="15">
        <v>580673.74529999995</v>
      </c>
      <c r="G59" s="15">
        <v>580673.74529999995</v>
      </c>
      <c r="H59" s="15">
        <v>405126.39207</v>
      </c>
      <c r="I59" s="15">
        <v>405126.39207</v>
      </c>
      <c r="J59" s="16">
        <f t="shared" si="3"/>
        <v>69.768332966508595</v>
      </c>
      <c r="K59" s="16">
        <f t="shared" si="4"/>
        <v>69.768332966508595</v>
      </c>
      <c r="L59" s="16">
        <f t="shared" si="1"/>
        <v>131.3543145249408</v>
      </c>
      <c r="M59" s="16">
        <f t="shared" si="2"/>
        <v>131.3543145249408</v>
      </c>
    </row>
    <row r="60" spans="1:13" x14ac:dyDescent="0.25">
      <c r="A60" s="5" t="s">
        <v>75</v>
      </c>
      <c r="B60" s="4" t="s">
        <v>30</v>
      </c>
      <c r="C60" s="4" t="s">
        <v>17</v>
      </c>
      <c r="D60" s="15">
        <v>100654.14</v>
      </c>
      <c r="E60" s="15">
        <v>100654.14</v>
      </c>
      <c r="F60" s="15">
        <v>69247.173809999993</v>
      </c>
      <c r="G60" s="15">
        <v>69247.173809999993</v>
      </c>
      <c r="H60" s="15">
        <v>57132.237450000001</v>
      </c>
      <c r="I60" s="15">
        <v>57132.237450000001</v>
      </c>
      <c r="J60" s="16">
        <f t="shared" si="3"/>
        <v>82.504793057344287</v>
      </c>
      <c r="K60" s="16">
        <f t="shared" si="4"/>
        <v>82.504793057344287</v>
      </c>
      <c r="L60" s="16">
        <f t="shared" si="1"/>
        <v>56.760941427744548</v>
      </c>
      <c r="M60" s="16">
        <f t="shared" si="2"/>
        <v>56.760941427744548</v>
      </c>
    </row>
    <row r="61" spans="1:13" ht="38.25" x14ac:dyDescent="0.25">
      <c r="A61" s="5" t="s">
        <v>76</v>
      </c>
      <c r="B61" s="4" t="s">
        <v>30</v>
      </c>
      <c r="C61" s="4" t="s">
        <v>19</v>
      </c>
      <c r="D61" s="15">
        <v>68460.160000000003</v>
      </c>
      <c r="E61" s="15">
        <v>68460.160000000003</v>
      </c>
      <c r="F61" s="15">
        <v>77239.810500000007</v>
      </c>
      <c r="G61" s="15">
        <v>77239.810500000007</v>
      </c>
      <c r="H61" s="15">
        <v>64686.707900000001</v>
      </c>
      <c r="I61" s="15">
        <v>64686.707900000001</v>
      </c>
      <c r="J61" s="16">
        <v>83.8</v>
      </c>
      <c r="K61" s="16">
        <v>83.8</v>
      </c>
      <c r="L61" s="16">
        <f t="shared" si="1"/>
        <v>94.488105052632065</v>
      </c>
      <c r="M61" s="16">
        <f t="shared" si="2"/>
        <v>94.488105052632065</v>
      </c>
    </row>
    <row r="62" spans="1:13" x14ac:dyDescent="0.25">
      <c r="A62" s="5" t="s">
        <v>77</v>
      </c>
      <c r="B62" s="4" t="s">
        <v>30</v>
      </c>
      <c r="C62" s="4" t="s">
        <v>30</v>
      </c>
      <c r="D62" s="15">
        <v>15329103.59</v>
      </c>
      <c r="E62" s="15">
        <v>400458.31</v>
      </c>
      <c r="F62" s="15">
        <v>23102121.178029999</v>
      </c>
      <c r="G62" s="15">
        <v>614961.27803000004</v>
      </c>
      <c r="H62" s="15">
        <v>16515288.051349999</v>
      </c>
      <c r="I62" s="15">
        <v>441009.08941000002</v>
      </c>
      <c r="J62" s="16">
        <f t="shared" si="3"/>
        <v>71.488189002557718</v>
      </c>
      <c r="K62" s="16">
        <f t="shared" si="4"/>
        <v>71.713310279104434</v>
      </c>
      <c r="L62" s="16">
        <f t="shared" si="1"/>
        <v>107.73812019982572</v>
      </c>
      <c r="M62" s="16">
        <f t="shared" si="2"/>
        <v>110.12609262871833</v>
      </c>
    </row>
    <row r="63" spans="1:13" x14ac:dyDescent="0.25">
      <c r="A63" s="8" t="s">
        <v>78</v>
      </c>
      <c r="B63" s="7" t="s">
        <v>34</v>
      </c>
      <c r="C63" s="7" t="s">
        <v>9</v>
      </c>
      <c r="D63" s="18">
        <f>SUM(D64:D68)</f>
        <v>23361211.52</v>
      </c>
      <c r="E63" s="18">
        <f t="shared" ref="E63:I63" si="13">SUM(E64:E68)</f>
        <v>23361211.52</v>
      </c>
      <c r="F63" s="18">
        <f t="shared" si="13"/>
        <v>31402591.820550002</v>
      </c>
      <c r="G63" s="18">
        <f t="shared" si="13"/>
        <v>31402591.820550002</v>
      </c>
      <c r="H63" s="18">
        <f t="shared" si="13"/>
        <v>22398704.088470001</v>
      </c>
      <c r="I63" s="18">
        <f t="shared" si="13"/>
        <v>22398704.088470001</v>
      </c>
      <c r="J63" s="19">
        <f t="shared" si="3"/>
        <v>71.327564987206515</v>
      </c>
      <c r="K63" s="19">
        <f t="shared" si="4"/>
        <v>71.327564987206515</v>
      </c>
      <c r="L63" s="19">
        <f t="shared" si="1"/>
        <v>95.879890772334392</v>
      </c>
      <c r="M63" s="19">
        <f t="shared" si="2"/>
        <v>95.879890772334392</v>
      </c>
    </row>
    <row r="64" spans="1:13" x14ac:dyDescent="0.25">
      <c r="A64" s="5" t="s">
        <v>79</v>
      </c>
      <c r="B64" s="4" t="s">
        <v>34</v>
      </c>
      <c r="C64" s="4" t="s">
        <v>8</v>
      </c>
      <c r="D64" s="15">
        <v>2562944.84</v>
      </c>
      <c r="E64" s="15">
        <v>2562944.84</v>
      </c>
      <c r="F64" s="15">
        <v>4231219.3918500002</v>
      </c>
      <c r="G64" s="15">
        <v>4231219.3918500002</v>
      </c>
      <c r="H64" s="15">
        <v>2450873.33134</v>
      </c>
      <c r="I64" s="15">
        <v>2450873.33134</v>
      </c>
      <c r="J64" s="16">
        <f t="shared" si="3"/>
        <v>57.923570119308174</v>
      </c>
      <c r="K64" s="16">
        <f t="shared" si="4"/>
        <v>57.923570119308174</v>
      </c>
      <c r="L64" s="16">
        <f t="shared" si="1"/>
        <v>95.627236805455411</v>
      </c>
      <c r="M64" s="16">
        <f t="shared" si="2"/>
        <v>95.627236805455411</v>
      </c>
    </row>
    <row r="65" spans="1:13" x14ac:dyDescent="0.25">
      <c r="A65" s="5" t="s">
        <v>80</v>
      </c>
      <c r="B65" s="4" t="s">
        <v>34</v>
      </c>
      <c r="C65" s="4" t="s">
        <v>11</v>
      </c>
      <c r="D65" s="15">
        <v>1862588</v>
      </c>
      <c r="E65" s="15">
        <v>1862588</v>
      </c>
      <c r="F65" s="15">
        <v>2623089.0383700002</v>
      </c>
      <c r="G65" s="15">
        <v>2623089.0383700002</v>
      </c>
      <c r="H65" s="15">
        <v>1965703.9005499999</v>
      </c>
      <c r="I65" s="15">
        <v>1965703.9005499999</v>
      </c>
      <c r="J65" s="16">
        <f t="shared" si="3"/>
        <v>74.938512257727155</v>
      </c>
      <c r="K65" s="16">
        <f t="shared" si="4"/>
        <v>74.938512257727155</v>
      </c>
      <c r="L65" s="16">
        <f t="shared" si="1"/>
        <v>105.53616261620927</v>
      </c>
      <c r="M65" s="16">
        <f t="shared" si="2"/>
        <v>105.53616261620927</v>
      </c>
    </row>
    <row r="66" spans="1:13" x14ac:dyDescent="0.25">
      <c r="A66" s="5" t="s">
        <v>81</v>
      </c>
      <c r="B66" s="4" t="s">
        <v>34</v>
      </c>
      <c r="C66" s="4" t="s">
        <v>13</v>
      </c>
      <c r="D66" s="15">
        <v>9369677.4399999995</v>
      </c>
      <c r="E66" s="15">
        <v>9369677.4399999995</v>
      </c>
      <c r="F66" s="15">
        <v>15233215.97061</v>
      </c>
      <c r="G66" s="15">
        <v>15233215.97061</v>
      </c>
      <c r="H66" s="15">
        <v>11473922.8824</v>
      </c>
      <c r="I66" s="15">
        <v>11473922.8824</v>
      </c>
      <c r="J66" s="16">
        <f t="shared" si="3"/>
        <v>75.321737081237856</v>
      </c>
      <c r="K66" s="16">
        <f t="shared" si="4"/>
        <v>75.321737081237856</v>
      </c>
      <c r="L66" s="16">
        <f t="shared" si="1"/>
        <v>122.45803503775687</v>
      </c>
      <c r="M66" s="16">
        <f t="shared" si="2"/>
        <v>122.45803503775687</v>
      </c>
    </row>
    <row r="67" spans="1:13" x14ac:dyDescent="0.25">
      <c r="A67" s="5" t="s">
        <v>82</v>
      </c>
      <c r="B67" s="4" t="s">
        <v>34</v>
      </c>
      <c r="C67" s="4" t="s">
        <v>15</v>
      </c>
      <c r="D67" s="15">
        <v>9364777.5600000005</v>
      </c>
      <c r="E67" s="15">
        <v>9364777.5600000005</v>
      </c>
      <c r="F67" s="15">
        <v>9046260.7131500002</v>
      </c>
      <c r="G67" s="15">
        <v>9046260.7131500002</v>
      </c>
      <c r="H67" s="15">
        <v>6303712.6517599998</v>
      </c>
      <c r="I67" s="15">
        <v>6303712.6517599998</v>
      </c>
      <c r="J67" s="16">
        <f t="shared" si="3"/>
        <v>69.683075158299118</v>
      </c>
      <c r="K67" s="16">
        <f t="shared" si="4"/>
        <v>69.683075158299118</v>
      </c>
      <c r="L67" s="16">
        <f t="shared" si="1"/>
        <v>67.312999282387636</v>
      </c>
      <c r="M67" s="16">
        <f t="shared" si="2"/>
        <v>67.312999282387636</v>
      </c>
    </row>
    <row r="68" spans="1:13" ht="25.5" x14ac:dyDescent="0.25">
      <c r="A68" s="5" t="s">
        <v>83</v>
      </c>
      <c r="B68" s="4" t="s">
        <v>34</v>
      </c>
      <c r="C68" s="4" t="s">
        <v>19</v>
      </c>
      <c r="D68" s="15">
        <v>201223.67999999999</v>
      </c>
      <c r="E68" s="15">
        <v>201223.67999999999</v>
      </c>
      <c r="F68" s="15">
        <v>268806.70656999998</v>
      </c>
      <c r="G68" s="15">
        <v>268806.70656999998</v>
      </c>
      <c r="H68" s="15">
        <v>204491.32242000001</v>
      </c>
      <c r="I68" s="15">
        <v>204491.32242000001</v>
      </c>
      <c r="J68" s="16">
        <f t="shared" si="3"/>
        <v>76.07374273853857</v>
      </c>
      <c r="K68" s="16">
        <f t="shared" si="4"/>
        <v>76.07374273853857</v>
      </c>
      <c r="L68" s="16">
        <f t="shared" si="1"/>
        <v>101.62388562817259</v>
      </c>
      <c r="M68" s="16">
        <f t="shared" si="2"/>
        <v>101.62388562817259</v>
      </c>
    </row>
    <row r="69" spans="1:13" x14ac:dyDescent="0.25">
      <c r="A69" s="8" t="s">
        <v>84</v>
      </c>
      <c r="B69" s="7" t="s">
        <v>23</v>
      </c>
      <c r="C69" s="7" t="s">
        <v>9</v>
      </c>
      <c r="D69" s="18">
        <f>SUM(D70:D73)</f>
        <v>1058588.18</v>
      </c>
      <c r="E69" s="18">
        <f t="shared" ref="E69:I69" si="14">SUM(E70:E73)</f>
        <v>1058588.18</v>
      </c>
      <c r="F69" s="18">
        <f t="shared" si="14"/>
        <v>1946855.9948700001</v>
      </c>
      <c r="G69" s="18">
        <f t="shared" si="14"/>
        <v>1946855.9948700001</v>
      </c>
      <c r="H69" s="18">
        <f t="shared" si="14"/>
        <v>1366468.6529099999</v>
      </c>
      <c r="I69" s="18">
        <f t="shared" si="14"/>
        <v>1366468.6529099999</v>
      </c>
      <c r="J69" s="19">
        <f t="shared" si="3"/>
        <v>70.188481146559837</v>
      </c>
      <c r="K69" s="19">
        <f t="shared" si="4"/>
        <v>70.188481146559837</v>
      </c>
      <c r="L69" s="19">
        <f t="shared" si="1"/>
        <v>129.08406486363754</v>
      </c>
      <c r="M69" s="19">
        <f t="shared" si="2"/>
        <v>129.08406486363754</v>
      </c>
    </row>
    <row r="70" spans="1:13" x14ac:dyDescent="0.25">
      <c r="A70" s="6" t="s">
        <v>85</v>
      </c>
      <c r="B70" s="10" t="s">
        <v>23</v>
      </c>
      <c r="C70" s="9" t="s">
        <v>8</v>
      </c>
      <c r="D70" s="15">
        <v>50225.73</v>
      </c>
      <c r="E70" s="15">
        <v>50225.73</v>
      </c>
      <c r="F70" s="15">
        <v>70939.482539999997</v>
      </c>
      <c r="G70" s="15">
        <v>70939.482539999997</v>
      </c>
      <c r="H70" s="15">
        <v>50448.843509999999</v>
      </c>
      <c r="I70" s="15">
        <v>50448.843509999999</v>
      </c>
      <c r="J70" s="16">
        <f t="shared" ref="J70:J81" si="15">H70/F70*100</f>
        <v>71.115324927206615</v>
      </c>
      <c r="K70" s="16">
        <f t="shared" ref="K70:K81" si="16">I70/G70*100</f>
        <v>71.115324927206615</v>
      </c>
      <c r="L70" s="16">
        <v>100.5</v>
      </c>
      <c r="M70" s="16">
        <v>100.5</v>
      </c>
    </row>
    <row r="71" spans="1:13" x14ac:dyDescent="0.25">
      <c r="A71" s="5" t="s">
        <v>86</v>
      </c>
      <c r="B71" s="4" t="s">
        <v>23</v>
      </c>
      <c r="C71" s="4" t="s">
        <v>11</v>
      </c>
      <c r="D71" s="15">
        <v>374404.28</v>
      </c>
      <c r="E71" s="15">
        <v>374404.28</v>
      </c>
      <c r="F71" s="15">
        <v>1010540.49039</v>
      </c>
      <c r="G71" s="15">
        <v>1010540.49039</v>
      </c>
      <c r="H71" s="15">
        <v>601424.16581000003</v>
      </c>
      <c r="I71" s="15">
        <v>601424.16581000003</v>
      </c>
      <c r="J71" s="16">
        <f t="shared" si="15"/>
        <v>59.515098259733378</v>
      </c>
      <c r="K71" s="16">
        <f t="shared" si="16"/>
        <v>59.515098259733378</v>
      </c>
      <c r="L71" s="16">
        <f t="shared" ref="L71:L81" si="17">H71/D71*100</f>
        <v>160.63496010515692</v>
      </c>
      <c r="M71" s="16">
        <f t="shared" ref="M71:M81" si="18">I71/E71*100</f>
        <v>160.63496010515692</v>
      </c>
    </row>
    <row r="72" spans="1:13" x14ac:dyDescent="0.25">
      <c r="A72" s="5" t="s">
        <v>87</v>
      </c>
      <c r="B72" s="4" t="s">
        <v>23</v>
      </c>
      <c r="C72" s="4" t="s">
        <v>13</v>
      </c>
      <c r="D72" s="15">
        <v>605241.23</v>
      </c>
      <c r="E72" s="15">
        <v>605241.23</v>
      </c>
      <c r="F72" s="15">
        <v>824401.79494000005</v>
      </c>
      <c r="G72" s="15">
        <v>824401.79494000005</v>
      </c>
      <c r="H72" s="15">
        <v>682892.51573999994</v>
      </c>
      <c r="I72" s="15">
        <v>682892.51573999994</v>
      </c>
      <c r="J72" s="16">
        <f t="shared" si="15"/>
        <v>82.834913743692283</v>
      </c>
      <c r="K72" s="16">
        <f t="shared" si="16"/>
        <v>82.834913743692283</v>
      </c>
      <c r="L72" s="16">
        <f t="shared" si="17"/>
        <v>112.82980766858861</v>
      </c>
      <c r="M72" s="16">
        <f t="shared" si="18"/>
        <v>112.82980766858861</v>
      </c>
    </row>
    <row r="73" spans="1:13" ht="25.5" x14ac:dyDescent="0.25">
      <c r="A73" s="5" t="s">
        <v>88</v>
      </c>
      <c r="B73" s="4" t="s">
        <v>23</v>
      </c>
      <c r="C73" s="4" t="s">
        <v>17</v>
      </c>
      <c r="D73" s="15">
        <v>28716.94</v>
      </c>
      <c r="E73" s="15">
        <v>28716.94</v>
      </c>
      <c r="F73" s="15">
        <v>40974.226999999999</v>
      </c>
      <c r="G73" s="15">
        <v>40974.226999999999</v>
      </c>
      <c r="H73" s="15">
        <v>31703.127850000001</v>
      </c>
      <c r="I73" s="15">
        <v>31703.127850000001</v>
      </c>
      <c r="J73" s="16">
        <f t="shared" si="15"/>
        <v>77.373339709373894</v>
      </c>
      <c r="K73" s="16">
        <f t="shared" si="16"/>
        <v>77.373339709373894</v>
      </c>
      <c r="L73" s="16">
        <f t="shared" si="17"/>
        <v>110.39869794622965</v>
      </c>
      <c r="M73" s="16">
        <f t="shared" si="18"/>
        <v>110.39869794622965</v>
      </c>
    </row>
    <row r="74" spans="1:13" x14ac:dyDescent="0.25">
      <c r="A74" s="8" t="s">
        <v>89</v>
      </c>
      <c r="B74" s="7" t="s">
        <v>48</v>
      </c>
      <c r="C74" s="7" t="s">
        <v>9</v>
      </c>
      <c r="D74" s="18">
        <f>SUM(D75:D76)</f>
        <v>48521.45</v>
      </c>
      <c r="E74" s="18">
        <f t="shared" ref="E74:I74" si="19">SUM(E75:E76)</f>
        <v>48521.45</v>
      </c>
      <c r="F74" s="18">
        <f t="shared" si="19"/>
        <v>64803.877390000001</v>
      </c>
      <c r="G74" s="18">
        <f t="shared" si="19"/>
        <v>64803.877390000001</v>
      </c>
      <c r="H74" s="18">
        <f t="shared" si="19"/>
        <v>49491.246800000001</v>
      </c>
      <c r="I74" s="18">
        <f t="shared" si="19"/>
        <v>49491.246800000001</v>
      </c>
      <c r="J74" s="19">
        <f t="shared" si="15"/>
        <v>76.370811120072077</v>
      </c>
      <c r="K74" s="19">
        <f t="shared" si="16"/>
        <v>76.370811120072077</v>
      </c>
      <c r="L74" s="19">
        <f t="shared" si="17"/>
        <v>101.9986970710892</v>
      </c>
      <c r="M74" s="19">
        <f t="shared" si="18"/>
        <v>101.9986970710892</v>
      </c>
    </row>
    <row r="75" spans="1:13" x14ac:dyDescent="0.25">
      <c r="A75" s="5" t="s">
        <v>90</v>
      </c>
      <c r="B75" s="4" t="s">
        <v>48</v>
      </c>
      <c r="C75" s="4" t="s">
        <v>11</v>
      </c>
      <c r="D75" s="15">
        <v>48521.45</v>
      </c>
      <c r="E75" s="15">
        <v>48521.45</v>
      </c>
      <c r="F75" s="15">
        <v>64801.47739</v>
      </c>
      <c r="G75" s="15">
        <v>64801.47739</v>
      </c>
      <c r="H75" s="15">
        <v>49488.846799999999</v>
      </c>
      <c r="I75" s="15">
        <v>49488.846799999999</v>
      </c>
      <c r="J75" s="16">
        <f t="shared" si="15"/>
        <v>76.369935984880783</v>
      </c>
      <c r="K75" s="16">
        <f t="shared" si="16"/>
        <v>76.369935984880783</v>
      </c>
      <c r="L75" s="16">
        <f t="shared" si="17"/>
        <v>101.99375080505632</v>
      </c>
      <c r="M75" s="16">
        <f t="shared" si="18"/>
        <v>101.99375080505632</v>
      </c>
    </row>
    <row r="76" spans="1:13" ht="25.5" x14ac:dyDescent="0.25">
      <c r="A76" s="5" t="s">
        <v>91</v>
      </c>
      <c r="B76" s="4">
        <v>12</v>
      </c>
      <c r="C76" s="4" t="s">
        <v>15</v>
      </c>
      <c r="D76" s="17">
        <v>0</v>
      </c>
      <c r="E76" s="17">
        <v>0</v>
      </c>
      <c r="F76" s="15">
        <v>2.4</v>
      </c>
      <c r="G76" s="15">
        <v>2.4</v>
      </c>
      <c r="H76" s="15">
        <v>2.4</v>
      </c>
      <c r="I76" s="15">
        <v>2.4</v>
      </c>
      <c r="J76" s="16">
        <f t="shared" si="15"/>
        <v>100</v>
      </c>
      <c r="K76" s="16">
        <f t="shared" si="16"/>
        <v>100</v>
      </c>
      <c r="L76" s="12" t="s">
        <v>98</v>
      </c>
      <c r="M76" s="12" t="s">
        <v>98</v>
      </c>
    </row>
    <row r="77" spans="1:13" ht="25.5" x14ac:dyDescent="0.25">
      <c r="A77" s="8" t="s">
        <v>92</v>
      </c>
      <c r="B77" s="7" t="s">
        <v>26</v>
      </c>
      <c r="C77" s="7" t="s">
        <v>9</v>
      </c>
      <c r="D77" s="18">
        <f>SUM(D78)</f>
        <v>449356.87</v>
      </c>
      <c r="E77" s="18">
        <f t="shared" ref="E77:I77" si="20">SUM(E78)</f>
        <v>449356.87</v>
      </c>
      <c r="F77" s="18">
        <f t="shared" si="20"/>
        <v>520389.75704</v>
      </c>
      <c r="G77" s="18">
        <f t="shared" si="20"/>
        <v>520389.75704</v>
      </c>
      <c r="H77" s="18">
        <f t="shared" si="20"/>
        <v>154708.75469999999</v>
      </c>
      <c r="I77" s="18">
        <f t="shared" si="20"/>
        <v>154708.75469999999</v>
      </c>
      <c r="J77" s="19">
        <f t="shared" si="15"/>
        <v>29.729400436317242</v>
      </c>
      <c r="K77" s="19">
        <f t="shared" si="16"/>
        <v>29.729400436317242</v>
      </c>
      <c r="L77" s="19">
        <f t="shared" si="17"/>
        <v>34.428928325942806</v>
      </c>
      <c r="M77" s="19">
        <f t="shared" si="18"/>
        <v>34.428928325942806</v>
      </c>
    </row>
    <row r="78" spans="1:13" ht="25.5" x14ac:dyDescent="0.25">
      <c r="A78" s="5" t="s">
        <v>93</v>
      </c>
      <c r="B78" s="4" t="s">
        <v>26</v>
      </c>
      <c r="C78" s="4" t="s">
        <v>8</v>
      </c>
      <c r="D78" s="15">
        <v>449356.87</v>
      </c>
      <c r="E78" s="15">
        <v>449356.87</v>
      </c>
      <c r="F78" s="15">
        <v>520389.75704</v>
      </c>
      <c r="G78" s="15">
        <v>520389.75704</v>
      </c>
      <c r="H78" s="15">
        <v>154708.75469999999</v>
      </c>
      <c r="I78" s="15">
        <v>154708.75469999999</v>
      </c>
      <c r="J78" s="16">
        <f t="shared" si="15"/>
        <v>29.729400436317242</v>
      </c>
      <c r="K78" s="16">
        <f t="shared" si="16"/>
        <v>29.729400436317242</v>
      </c>
      <c r="L78" s="16">
        <f t="shared" si="17"/>
        <v>34.428928325942806</v>
      </c>
      <c r="M78" s="16">
        <f t="shared" si="18"/>
        <v>34.428928325942806</v>
      </c>
    </row>
    <row r="79" spans="1:13" ht="38.25" x14ac:dyDescent="0.25">
      <c r="A79" s="8" t="s">
        <v>94</v>
      </c>
      <c r="B79" s="7" t="s">
        <v>37</v>
      </c>
      <c r="C79" s="7"/>
      <c r="D79" s="20">
        <f>SUM(D80)</f>
        <v>0</v>
      </c>
      <c r="E79" s="20">
        <f t="shared" ref="E79:I79" si="21">SUM(E80)</f>
        <v>0</v>
      </c>
      <c r="F79" s="20">
        <f t="shared" si="21"/>
        <v>0</v>
      </c>
      <c r="G79" s="20">
        <f t="shared" si="21"/>
        <v>0</v>
      </c>
      <c r="H79" s="18">
        <f t="shared" si="21"/>
        <v>110</v>
      </c>
      <c r="I79" s="18">
        <f t="shared" si="21"/>
        <v>110</v>
      </c>
      <c r="J79" s="13" t="s">
        <v>98</v>
      </c>
      <c r="K79" s="13" t="s">
        <v>98</v>
      </c>
      <c r="L79" s="13" t="s">
        <v>98</v>
      </c>
      <c r="M79" s="13" t="s">
        <v>98</v>
      </c>
    </row>
    <row r="80" spans="1:13" ht="25.5" x14ac:dyDescent="0.25">
      <c r="A80" s="5" t="s">
        <v>95</v>
      </c>
      <c r="B80" s="4" t="s">
        <v>37</v>
      </c>
      <c r="C80" s="4" t="s">
        <v>13</v>
      </c>
      <c r="D80" s="17">
        <v>0</v>
      </c>
      <c r="E80" s="17">
        <v>0</v>
      </c>
      <c r="F80" s="17">
        <v>0</v>
      </c>
      <c r="G80" s="17">
        <v>0</v>
      </c>
      <c r="H80" s="15">
        <v>110</v>
      </c>
      <c r="I80" s="15">
        <v>110</v>
      </c>
      <c r="J80" s="12" t="s">
        <v>98</v>
      </c>
      <c r="K80" s="12" t="s">
        <v>98</v>
      </c>
      <c r="L80" s="12" t="s">
        <v>98</v>
      </c>
      <c r="M80" s="12" t="s">
        <v>98</v>
      </c>
    </row>
    <row r="81" spans="1:13" x14ac:dyDescent="0.25">
      <c r="A81" s="3" t="s">
        <v>96</v>
      </c>
      <c r="B81" s="2" t="s">
        <v>9</v>
      </c>
      <c r="C81" s="2" t="s">
        <v>9</v>
      </c>
      <c r="D81" s="18">
        <f>SUM(D5,D15,D18,D23,D33,D38,D44,D52,D56,D63,D69,D74,D77,D79)</f>
        <v>97975092.520000011</v>
      </c>
      <c r="E81" s="18">
        <f t="shared" ref="E81:I81" si="22">SUM(E5,E15,E18,E23,E33,E38,E44,E52,E56,E63,E69,E74,E77,E79)</f>
        <v>83034227.520000011</v>
      </c>
      <c r="F81" s="18">
        <f t="shared" si="22"/>
        <v>164845091.84449998</v>
      </c>
      <c r="G81" s="18">
        <f t="shared" si="22"/>
        <v>142192905.4445</v>
      </c>
      <c r="H81" s="18">
        <f t="shared" si="22"/>
        <v>108095335.99119</v>
      </c>
      <c r="I81" s="18">
        <f t="shared" si="22"/>
        <v>91935045.384189993</v>
      </c>
      <c r="J81" s="19">
        <f t="shared" si="15"/>
        <v>65.573888055555457</v>
      </c>
      <c r="K81" s="19">
        <f t="shared" si="16"/>
        <v>64.655156385473546</v>
      </c>
      <c r="L81" s="19">
        <f t="shared" si="17"/>
        <v>110.32940435256451</v>
      </c>
      <c r="M81" s="19">
        <f t="shared" si="18"/>
        <v>110.71945645793608</v>
      </c>
    </row>
  </sheetData>
  <mergeCells count="14">
    <mergeCell ref="A1:M1"/>
    <mergeCell ref="A2:M2"/>
    <mergeCell ref="M3:M4"/>
    <mergeCell ref="D3:D4"/>
    <mergeCell ref="F3:F4"/>
    <mergeCell ref="H3:H4"/>
    <mergeCell ref="J3:J4"/>
    <mergeCell ref="L3:L4"/>
    <mergeCell ref="A3:A4"/>
    <mergeCell ref="B3:C3"/>
    <mergeCell ref="E3:E4"/>
    <mergeCell ref="G3:G4"/>
    <mergeCell ref="I3:I4"/>
    <mergeCell ref="K3:K4"/>
  </mergeCells>
  <pageMargins left="0.59055118110236227" right="0.39370078740157483" top="0.59055118110236227" bottom="0.62992125984251968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 конс. бюджет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ВЛисичникова</dc:creator>
  <cp:lastModifiedBy>Васько Галина Борисовна</cp:lastModifiedBy>
  <cp:lastPrinted>2023-12-04T01:31:17Z</cp:lastPrinted>
  <dcterms:created xsi:type="dcterms:W3CDTF">2023-10-19T03:53:21Z</dcterms:created>
  <dcterms:modified xsi:type="dcterms:W3CDTF">2023-12-14T00:29:56Z</dcterms:modified>
</cp:coreProperties>
</file>