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2. Управление БП\2. Отдел бюджетного развития\ИНФОРМАЦИЯ ОТДЕЛА\Рейтинг НИФИ\2023 год\Информация по разделам\03. Промежуточная отчетность\9 месяцев\на сайт\"/>
    </mc:Choice>
  </mc:AlternateContent>
  <xr:revisionPtr revIDLastSave="0" documentId="8_{EC221D40-7424-473F-99C6-2F3F8CB3842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асходы РЗПР" sheetId="1" r:id="rId1"/>
  </sheets>
  <definedNames>
    <definedName name="_xlnm.Print_Titles" localSheetId="0">'Расходы РЗПР'!$3:$4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9" i="1" l="1"/>
  <c r="H11" i="1"/>
  <c r="H72" i="1"/>
  <c r="H73" i="1"/>
  <c r="H29" i="1"/>
  <c r="H30" i="1"/>
  <c r="H31" i="1"/>
  <c r="H28" i="1"/>
  <c r="E75" i="1" l="1"/>
  <c r="G72" i="1" l="1"/>
  <c r="H6" i="1"/>
  <c r="H7" i="1"/>
  <c r="H8" i="1"/>
  <c r="H9" i="1"/>
  <c r="H10" i="1"/>
  <c r="H13" i="1"/>
  <c r="H15" i="1"/>
  <c r="H17" i="1"/>
  <c r="H18" i="1"/>
  <c r="H21" i="1"/>
  <c r="H22" i="1"/>
  <c r="H23" i="1"/>
  <c r="H24" i="1"/>
  <c r="H25" i="1"/>
  <c r="H26" i="1"/>
  <c r="H27" i="1"/>
  <c r="H32" i="1"/>
  <c r="H33" i="1"/>
  <c r="H35" i="1"/>
  <c r="H37" i="1"/>
  <c r="H39" i="1"/>
  <c r="H40" i="1"/>
  <c r="H41" i="1"/>
  <c r="H42" i="1"/>
  <c r="H44" i="1"/>
  <c r="H45" i="1"/>
  <c r="H47" i="1"/>
  <c r="H48" i="1"/>
  <c r="H49" i="1"/>
  <c r="H51" i="1"/>
  <c r="H52" i="1"/>
  <c r="H53" i="1"/>
  <c r="H54" i="1"/>
  <c r="H55" i="1"/>
  <c r="H56" i="1"/>
  <c r="H59" i="1"/>
  <c r="H60" i="1"/>
  <c r="H61" i="1"/>
  <c r="H62" i="1"/>
  <c r="H64" i="1"/>
  <c r="H65" i="1"/>
  <c r="H66" i="1"/>
  <c r="H68" i="1"/>
  <c r="H69" i="1"/>
  <c r="H70" i="1"/>
  <c r="G6" i="1"/>
  <c r="G7" i="1"/>
  <c r="G8" i="1"/>
  <c r="G9" i="1"/>
  <c r="G10" i="1"/>
  <c r="G13" i="1"/>
  <c r="G14" i="1"/>
  <c r="G15" i="1"/>
  <c r="G17" i="1"/>
  <c r="G18" i="1"/>
  <c r="G19" i="1"/>
  <c r="G22" i="1"/>
  <c r="G23" i="1"/>
  <c r="G24" i="1"/>
  <c r="G25" i="1"/>
  <c r="G26" i="1"/>
  <c r="G27" i="1"/>
  <c r="G28" i="1"/>
  <c r="G30" i="1"/>
  <c r="G31" i="1"/>
  <c r="G32" i="1"/>
  <c r="G33" i="1"/>
  <c r="G35" i="1"/>
  <c r="G36" i="1"/>
  <c r="G37" i="1"/>
  <c r="G40" i="1"/>
  <c r="G41" i="1"/>
  <c r="G43" i="1"/>
  <c r="G44" i="1"/>
  <c r="G47" i="1"/>
  <c r="G48" i="1"/>
  <c r="G49" i="1"/>
  <c r="G51" i="1"/>
  <c r="G52" i="1"/>
  <c r="G53" i="1"/>
  <c r="G54" i="1"/>
  <c r="G56" i="1"/>
  <c r="G57" i="1"/>
  <c r="G58" i="1"/>
  <c r="G59" i="1"/>
  <c r="G60" i="1"/>
  <c r="G61" i="1"/>
  <c r="G62" i="1"/>
  <c r="G64" i="1"/>
  <c r="G65" i="1"/>
  <c r="G66" i="1"/>
  <c r="G68" i="1"/>
  <c r="G70" i="1"/>
  <c r="G73" i="1"/>
  <c r="G74" i="1"/>
  <c r="E71" i="1"/>
  <c r="F71" i="1"/>
  <c r="H71" i="1" s="1"/>
  <c r="D71" i="1"/>
  <c r="E69" i="1"/>
  <c r="G69" i="1" s="1"/>
  <c r="F69" i="1"/>
  <c r="D69" i="1"/>
  <c r="E67" i="1"/>
  <c r="F67" i="1"/>
  <c r="H67" i="1" s="1"/>
  <c r="D67" i="1"/>
  <c r="E63" i="1"/>
  <c r="F63" i="1"/>
  <c r="H63" i="1" s="1"/>
  <c r="D63" i="1"/>
  <c r="E57" i="1"/>
  <c r="F57" i="1"/>
  <c r="H57" i="1" s="1"/>
  <c r="D57" i="1"/>
  <c r="E50" i="1"/>
  <c r="G50" i="1" s="1"/>
  <c r="F50" i="1"/>
  <c r="D50" i="1"/>
  <c r="H50" i="1" s="1"/>
  <c r="E46" i="1"/>
  <c r="F46" i="1"/>
  <c r="H46" i="1" s="1"/>
  <c r="D46" i="1"/>
  <c r="E38" i="1"/>
  <c r="F38" i="1"/>
  <c r="G38" i="1" s="1"/>
  <c r="D38" i="1"/>
  <c r="E34" i="1"/>
  <c r="F34" i="1"/>
  <c r="D34" i="1"/>
  <c r="H34" i="1" s="1"/>
  <c r="E29" i="1"/>
  <c r="F29" i="1"/>
  <c r="G29" i="1" s="1"/>
  <c r="D29" i="1"/>
  <c r="E20" i="1"/>
  <c r="F20" i="1"/>
  <c r="G20" i="1" s="1"/>
  <c r="D20" i="1"/>
  <c r="E16" i="1"/>
  <c r="F16" i="1"/>
  <c r="G16" i="1" s="1"/>
  <c r="D16" i="1"/>
  <c r="E14" i="1"/>
  <c r="F14" i="1"/>
  <c r="H14" i="1" s="1"/>
  <c r="D14" i="1"/>
  <c r="E5" i="1"/>
  <c r="F5" i="1"/>
  <c r="F75" i="1" s="1"/>
  <c r="D5" i="1"/>
  <c r="H5" i="1" s="1"/>
  <c r="G5" i="1" l="1"/>
  <c r="H38" i="1"/>
  <c r="H16" i="1"/>
  <c r="D75" i="1"/>
  <c r="H75" i="1" s="1"/>
  <c r="G67" i="1"/>
  <c r="G63" i="1"/>
  <c r="G46" i="1"/>
  <c r="H20" i="1"/>
</calcChain>
</file>

<file path=xl/sharedStrings.xml><?xml version="1.0" encoding="utf-8"?>
<sst xmlns="http://schemas.openxmlformats.org/spreadsheetml/2006/main" count="228" uniqueCount="98">
  <si>
    <t>Сведения об исполнении расходов бюджета Забайкальского края по разделам и подразделам классификации расходов бюджетов по состоянию на 01.10.2023 года (в сравнении с запланированными значениями на 2023 год и исполнением на 01.10.2022 года)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</si>
  <si>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</si>
  <si>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</si>
  <si>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</si>
  <si>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</si>
  <si>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</si>
  <si>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</si>
  <si>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</si>
  <si>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</si>
  <si>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</si>
  <si>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</si>
  <si>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</si>
  <si>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</si>
  <si>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</si>
  <si>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</si>
  <si>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</si>
  <si>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</si>
  <si>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</si>
  <si>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</si>
  <si>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оборона</t>
  </si>
  <si>
    <t/>
  </si>
  <si>
    <t>Мобилизационная и вневойсковая подготовка</t>
  </si>
  <si>
    <t>Национальная безопасность и правоохранительная деятельность</t>
  </si>
  <si>
    <t>Гражданская оборона</t>
  </si>
  <si>
    <t>09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</si>
  <si>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</si>
  <si>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</si>
  <si>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Миграционная политика</t>
  </si>
  <si>
    <t>Национальная экономика</t>
  </si>
  <si>
    <t>Общеэкономические вопросы</t>
  </si>
  <si>
    <t>Сельское хозяйство и рыболовство</t>
  </si>
  <si>
    <t>Водное хозяйство</t>
  </si>
  <si>
    <t>Лесное хозяйство</t>
  </si>
  <si>
    <t>Транспорт</t>
  </si>
  <si>
    <t>08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</si>
  <si>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</si>
  <si>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</si>
  <si>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</si>
  <si>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</si>
  <si>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</si>
  <si>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</si>
  <si>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</si>
  <si>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</si>
  <si>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</si>
  <si>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</si>
  <si>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</si>
  <si>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</si>
  <si>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</si>
  <si>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</si>
  <si>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</si>
  <si>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</si>
  <si>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</si>
  <si>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</si>
  <si>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</si>
  <si>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</si>
  <si>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</si>
  <si>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</si>
  <si>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Кинематография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</si>
  <si>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</si>
  <si>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</si>
  <si>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</si>
  <si>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</si>
  <si>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</si>
  <si>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</si>
  <si>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</si>
  <si>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</si>
  <si>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</si>
  <si>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</si>
  <si>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</si>
  <si>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</si>
  <si>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</si>
  <si>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</si>
  <si>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</si>
  <si>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</si>
  <si>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</si>
  <si>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</si>
  <si>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</si>
  <si>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</si>
  <si>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</si>
  <si>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</si>
  <si>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Межбюджетные трансферты общего характера бюджетам бюджетной системы Российской Федерации</t>
  </si>
  <si>
    <t>14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</si>
  <si>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</si>
  <si>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</si>
  <si>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</si>
  <si>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Итого расходов</t>
  </si>
  <si>
    <t>Наименование показателя</t>
  </si>
  <si>
    <t xml:space="preserve">Коды </t>
  </si>
  <si>
    <t>Фактически исполнено по состоянию на 01.10.2022 г.,                         тыс. руб.</t>
  </si>
  <si>
    <t>% исполнения утвержденных бюджетных назначений по состоянию на 01.10.2023 г. (гр.6/гр.5)</t>
  </si>
  <si>
    <t>Темп роста к девяти месяцам 
2022 г., %
(гр.6/гр.4)</t>
  </si>
  <si>
    <t>РЗ</t>
  </si>
  <si>
    <t>ПР</t>
  </si>
  <si>
    <t>Прикладные научные исследования в области охраны окружающей среды</t>
  </si>
  <si>
    <t>Х</t>
  </si>
  <si>
    <t>0,0</t>
  </si>
  <si>
    <t>Утвержденные бюджетные ассигнования (сводная бюджетная роспись) на  01.10.2023 г., тыс. руб.</t>
  </si>
  <si>
    <t>Фактически исполнено по состоянию на 01.10.2023 г.,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</si>
</sst>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_-* #,##0.0_р_._-;\-* #,##0.0_р_._-;_-* &quot;-&quot;?_р_._-;_-@_-"/>
    <numFmt numFmtId="168" formatCode="_-* #,##0.0\ _₽_-;\-* #,##0.0\ _₽_-;_-* &quot;-&quot;?\ _₽_-;_-@_-"/>
  </numFmts>
  <fonts count="12" x14ac:knownFonts="1"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10"/>
      <color rgb="FF000000"/>
      <name val="Arial Cyr"/>
    </font>
    <font>
      <sz val="10"/>
      <color rgb="FF000000"/>
      <name val="Arial Cyr"/>
    </font>
    <font>
      <b/>
      <sz val="10"/>
      <color rgb="FF000000"/>
      <name val="Arial"/>
      <family val="2"/>
      <charset val="204"/>
    </font>
    <font>
      <b/>
      <sz val="12"/>
      <color rgb="FF000000"/>
      <name val="Arial Cyr"/>
    </font>
    <font>
      <b/>
      <sz val="11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FFD5AB"/>
      </patternFill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/>
      <top style="thin">
        <color rgb="FFFAC090"/>
      </top>
      <bottom/>
      <diagonal/>
    </border>
  </borders>
  <cellStyleXfs count="30">
    <xf numFmtId="0" fontId="0" fillId="0" borderId="0"/>
    <xf numFmtId="0" fontId="2" fillId="0" borderId="3">
      <alignment horizontal="center" vertical="center" wrapText="1"/>
    </xf>
    <xf numFmtId="0" fontId="3" fillId="0" borderId="0"/>
    <xf numFmtId="0" fontId="4" fillId="2" borderId="4">
      <alignment horizontal="left" vertical="top" wrapText="1"/>
    </xf>
    <xf numFmtId="0" fontId="5" fillId="0" borderId="0">
      <alignment horizontal="center"/>
    </xf>
    <xf numFmtId="0" fontId="3" fillId="0" borderId="0">
      <alignment wrapText="1"/>
    </xf>
    <xf numFmtId="0" fontId="3" fillId="0" borderId="0">
      <alignment horizontal="right"/>
    </xf>
    <xf numFmtId="0" fontId="3" fillId="0" borderId="3">
      <alignment horizontal="center" vertical="center" wrapText="1"/>
    </xf>
    <xf numFmtId="0" fontId="3" fillId="0" borderId="3">
      <alignment horizontal="center" vertical="center" shrinkToFit="1"/>
    </xf>
    <xf numFmtId="0" fontId="2" fillId="0" borderId="3">
      <alignment horizontal="left"/>
    </xf>
    <xf numFmtId="4" fontId="2" fillId="3" borderId="3">
      <alignment horizontal="right" vertical="top" shrinkToFit="1"/>
    </xf>
    <xf numFmtId="0" fontId="3" fillId="0" borderId="4"/>
    <xf numFmtId="0" fontId="3" fillId="0" borderId="0">
      <alignment horizontal="left" wrapText="1"/>
    </xf>
    <xf numFmtId="49" fontId="3" fillId="0" borderId="3">
      <alignment horizontal="left" vertical="top" wrapText="1"/>
    </xf>
    <xf numFmtId="4" fontId="3" fillId="4" borderId="3">
      <alignment horizontal="right" vertical="top" shrinkToFit="1"/>
    </xf>
    <xf numFmtId="0" fontId="6" fillId="5" borderId="5"/>
    <xf numFmtId="49" fontId="7" fillId="0" borderId="4">
      <alignment horizontal="left" vertical="top" shrinkToFit="1"/>
    </xf>
    <xf numFmtId="4" fontId="4" fillId="2" borderId="4">
      <alignment horizontal="right" vertical="top" wrapText="1"/>
    </xf>
    <xf numFmtId="4" fontId="4" fillId="6" borderId="4">
      <alignment horizontal="right" vertical="top" shrinkToFit="1"/>
    </xf>
    <xf numFmtId="4" fontId="4" fillId="7" borderId="4">
      <alignment horizontal="right" vertical="top" shrinkToFit="1"/>
    </xf>
    <xf numFmtId="4" fontId="7" fillId="0" borderId="4">
      <alignment horizontal="right" vertical="top" shrinkToFit="1"/>
    </xf>
    <xf numFmtId="4" fontId="7" fillId="0" borderId="0">
      <alignment horizontal="right" vertical="top" shrinkToFit="1"/>
    </xf>
    <xf numFmtId="4" fontId="4" fillId="5" borderId="6">
      <alignment horizontal="right" shrinkToFit="1"/>
    </xf>
    <xf numFmtId="4" fontId="4" fillId="2" borderId="4">
      <alignment horizontal="right" vertical="top" shrinkToFit="1"/>
    </xf>
    <xf numFmtId="4" fontId="7" fillId="0" borderId="0">
      <alignment horizontal="right" vertical="top"/>
    </xf>
    <xf numFmtId="165" fontId="8" fillId="0" borderId="0">
      <alignment vertical="top" wrapText="1"/>
    </xf>
    <xf numFmtId="0" fontId="9" fillId="0" borderId="0"/>
    <xf numFmtId="166" fontId="9" fillId="0" borderId="0" applyFont="0" applyFill="0" applyBorder="0" applyAlignment="0" applyProtection="0"/>
    <xf numFmtId="165" fontId="8" fillId="0" borderId="0">
      <alignment vertical="top" wrapText="1"/>
    </xf>
    <xf numFmtId="165" fontId="8" fillId="0" borderId="0">
      <alignment vertical="top" wrapText="1"/>
    </xf>
  </cellStyleXfs>
  <cellXfs count="21">
    <xf numFmtId="0" fontId="0" fillId="0" borderId="0" xfId="0"/>
    <xf numFmtId="0" fontId="8" fillId="8" borderId="1" xfId="25" applyNumberFormat="1" applyFont="1" applyFill="1" applyBorder="1" applyAlignment="1">
      <alignment horizontal="center" vertical="center" wrapText="1"/>
    </xf>
    <xf numFmtId="0" fontId="10" fillId="8" borderId="1" xfId="25" applyNumberFormat="1" applyFont="1" applyFill="1" applyBorder="1" applyAlignment="1">
      <alignment vertical="center" wrapText="1"/>
    </xf>
    <xf numFmtId="0" fontId="10" fillId="8" borderId="1" xfId="25" applyNumberFormat="1" applyFont="1" applyFill="1" applyBorder="1" applyAlignment="1">
      <alignment horizontal="center" vertical="center" wrapText="1"/>
    </xf>
    <xf numFmtId="0" fontId="8" fillId="8" borderId="1" xfId="25" applyNumberFormat="1" applyFont="1" applyFill="1" applyBorder="1" applyAlignment="1">
      <alignment vertical="center" wrapText="1"/>
    </xf>
    <xf numFmtId="0" fontId="8" fillId="0" borderId="1" xfId="25" applyNumberFormat="1" applyFont="1" applyFill="1" applyBorder="1" applyAlignment="1">
      <alignment vertical="center" wrapText="1"/>
    </xf>
    <xf numFmtId="0" fontId="10" fillId="9" borderId="1" xfId="25" applyNumberFormat="1" applyFont="1" applyFill="1" applyBorder="1" applyAlignment="1">
      <alignment horizontal="left" vertical="top" wrapText="1"/>
    </xf>
    <xf numFmtId="0" fontId="8" fillId="0" borderId="1" xfId="4" quotePrefix="1" applyNumberFormat="1" applyFont="1" applyFill="1" applyBorder="1" applyAlignment="1" applyProtection="1">
      <alignment horizontal="left" vertical="top" wrapText="1"/>
    </xf>
    <xf numFmtId="0" fontId="10" fillId="0" borderId="1" xfId="4" quotePrefix="1" applyNumberFormat="1" applyFont="1" applyFill="1" applyBorder="1" applyAlignment="1" applyProtection="1">
      <alignment horizontal="left" vertical="top" wrapText="1"/>
    </xf>
    <xf numFmtId="0" fontId="10" fillId="8" borderId="1" xfId="28" applyNumberFormat="1" applyFont="1" applyFill="1" applyBorder="1" applyAlignment="1">
      <alignment horizontal="center" vertical="center" wrapText="1"/>
    </xf>
    <xf numFmtId="167" fontId="10" fillId="0" borderId="1" xfId="20" applyNumberFormat="1" applyFont="1" applyFill="1" applyBorder="1" applyAlignment="1" applyProtection="1">
      <alignment horizontal="right" vertical="center" wrapText="1" shrinkToFit="1"/>
    </xf>
    <xf numFmtId="167" fontId="8" fillId="0" borderId="1" xfId="20" applyNumberFormat="1" applyFont="1" applyFill="1" applyBorder="1" applyAlignment="1" applyProtection="1">
      <alignment horizontal="right" vertical="center" wrapText="1" shrinkToFit="1"/>
    </xf>
    <xf numFmtId="168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center" wrapText="1"/>
    </xf>
    <xf numFmtId="0" fontId="0" fillId="0" borderId="2" xfId="0" applyBorder="1" applyAlignment="1">
      <alignment horizontal="center"/>
    </xf>
    <xf numFmtId="0" fontId="10" fillId="8" borderId="1" xfId="28" applyNumberFormat="1" applyFont="1" applyFill="1" applyBorder="1" applyAlignment="1">
      <alignment horizontal="center" vertical="center" wrapText="1"/>
    </xf>
    <xf numFmtId="0" fontId="10" fillId="8" borderId="1" xfId="1" applyNumberFormat="1" applyFont="1" applyFill="1" applyBorder="1" applyProtection="1">
      <alignment horizontal="center" vertical="center" wrapText="1"/>
    </xf>
    <xf numFmtId="0" fontId="10" fillId="8" borderId="1" xfId="1" applyNumberFormat="1" applyFont="1" applyFill="1" applyBorder="1" applyAlignment="1" applyProtection="1">
      <alignment horizontal="center" vertical="center" wrapText="1"/>
    </xf>
    <xf numFmtId="0" fontId="11" fillId="8" borderId="1" xfId="26" applyFont="1" applyFill="1" applyBorder="1" applyAlignment="1">
      <alignment horizontal="center" vertical="center" wrapText="1"/>
    </xf>
    <xf numFmtId="49" fontId="8" fillId="0" borderId="1" xfId="20" applyNumberFormat="1" applyFont="1" applyFill="1" applyBorder="1" applyAlignment="1" applyProtection="1">
      <alignment horizontal="right" vertical="center" wrapText="1" shrinkToFit="1"/>
    </xf>
  </cellXfs>
  <cellStyles count="30">
    <cellStyle name="st32" xfId="1" xr:uid="{00000000-0005-0000-0000-000000000000}"/>
    <cellStyle name="xl23" xfId="2" xr:uid="{00000000-0005-0000-0000-000001000000}"/>
    <cellStyle name="xl24" xfId="3" xr:uid="{00000000-0005-0000-0000-000002000000}"/>
    <cellStyle name="xl25" xfId="4" xr:uid="{00000000-0005-0000-0000-000003000000}"/>
    <cellStyle name="xl26" xfId="5" xr:uid="{00000000-0005-0000-0000-000004000000}"/>
    <cellStyle name="xl27" xfId="6" xr:uid="{00000000-0005-0000-0000-000005000000}"/>
    <cellStyle name="xl29" xfId="7" xr:uid="{00000000-0005-0000-0000-000006000000}"/>
    <cellStyle name="xl31" xfId="8" xr:uid="{00000000-0005-0000-0000-000007000000}"/>
    <cellStyle name="xl33" xfId="9" xr:uid="{00000000-0005-0000-0000-000008000000}"/>
    <cellStyle name="xl34" xfId="10" xr:uid="{00000000-0005-0000-0000-000009000000}"/>
    <cellStyle name="xl36" xfId="11" xr:uid="{00000000-0005-0000-0000-00000A000000}"/>
    <cellStyle name="xl37" xfId="12" xr:uid="{00000000-0005-0000-0000-00000B000000}"/>
    <cellStyle name="xl38" xfId="13" xr:uid="{00000000-0005-0000-0000-00000C000000}"/>
    <cellStyle name="xl39" xfId="14" xr:uid="{00000000-0005-0000-0000-00000D000000}"/>
    <cellStyle name="xl43" xfId="15" xr:uid="{00000000-0005-0000-0000-00000E000000}"/>
    <cellStyle name="xl45" xfId="16" xr:uid="{00000000-0005-0000-0000-00000F000000}"/>
    <cellStyle name="xl49" xfId="17" xr:uid="{00000000-0005-0000-0000-000010000000}"/>
    <cellStyle name="xl50" xfId="18" xr:uid="{00000000-0005-0000-0000-000011000000}"/>
    <cellStyle name="xl51" xfId="19" xr:uid="{00000000-0005-0000-0000-000012000000}"/>
    <cellStyle name="xl52" xfId="20" xr:uid="{00000000-0005-0000-0000-000013000000}"/>
    <cellStyle name="xl53" xfId="21" xr:uid="{00000000-0005-0000-0000-000014000000}"/>
    <cellStyle name="xl54" xfId="22" xr:uid="{00000000-0005-0000-0000-000015000000}"/>
    <cellStyle name="xl59" xfId="23" xr:uid="{00000000-0005-0000-0000-000016000000}"/>
    <cellStyle name="xl60" xfId="24" xr:uid="{00000000-0005-0000-0000-000017000000}"/>
    <cellStyle name="Обычный" xfId="0" builtinId="0"/>
    <cellStyle name="Обычный 2 2" xfId="25" xr:uid="{00000000-0005-0000-0000-000019000000}"/>
    <cellStyle name="Обычный 2 3" xfId="28" xr:uid="{00000000-0005-0000-0000-00001A000000}"/>
    <cellStyle name="Обычный 2 4" xfId="29" xr:uid="{00000000-0005-0000-0000-00001B000000}"/>
    <cellStyle name="Обычный 3" xfId="26" xr:uid="{00000000-0005-0000-0000-00001C000000}"/>
    <cellStyle name="Финансовый 2" xfId="27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5"/>
  <sheetViews>
    <sheetView tabSelected="1" view="pageBreakPreview" zoomScaleNormal="100" zoomScaleSheetLayoutView="100" workbookViewId="0">
      <pane ySplit="4" topLeftCell="A5" activePane="bottomLeft" state="frozen"/>
      <selection pane="bottomLeft" activeCell="G74" sqref="G74"/>
    </sheetView>
  </sheetViews>
  <sheetFormatPr defaultRowHeight="15" x14ac:dyDescent="0.25"/>
  <cols>
    <col min="1" max="1" width="42.140625" customWidth="1"/>
    <col min="2" max="3" width="6.85546875" customWidth="1"/>
    <col min="4" max="4" width="14.5703125" customWidth="1"/>
    <col min="5" max="5" width="14.85546875" customWidth="1"/>
    <col min="6" max="6" width="14.140625" customWidth="1"/>
    <col min="7" max="7" width="15.5703125" customWidth="1"/>
    <col min="8" max="8" width="12.5703125" customWidth="1"/>
    <col min="10" max="11" width="12" bestFit="1" customWidth="1"/>
  </cols>
  <sheetData>
    <row r="1" spans="1:8" ht="57.7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</row>
    <row r="2" spans="1:8" x14ac:dyDescent="0.25">
      <c r="A2" s="15"/>
      <c r="B2" s="15"/>
      <c r="C2" s="15"/>
      <c r="D2" s="15"/>
      <c r="E2" s="15"/>
      <c r="F2" s="15"/>
      <c r="G2" s="15"/>
      <c r="H2" s="15"/>
    </row>
    <row r="3" spans="1:8" x14ac:dyDescent="0.25">
      <c r="A3" s="16" t="s">
        <v>86</v>
      </c>
      <c r="B3" s="16" t="s">
        <v>87</v>
      </c>
      <c r="C3" s="16"/>
      <c r="D3" s="17" t="s">
        <v>88</v>
      </c>
      <c r="E3" s="17" t="s">
        <v>96</v>
      </c>
      <c r="F3" s="17" t="s">
        <v>97</v>
      </c>
      <c r="G3" s="18" t="s">
        <v>89</v>
      </c>
      <c r="H3" s="17" t="s">
        <v>90</v>
      </c>
    </row>
    <row r="4" spans="1:8" ht="95.25" customHeight="1" x14ac:dyDescent="0.25">
      <c r="A4" s="16"/>
      <c r="B4" s="9" t="s">
        <v>91</v>
      </c>
      <c r="C4" s="9" t="s">
        <v>92</v>
      </c>
      <c r="D4" s="17"/>
      <c r="E4" s="17"/>
      <c r="F4" s="17"/>
      <c r="G4" s="19"/>
      <c r="H4" s="17"/>
    </row>
    <row r="5" spans="1:8" x14ac:dyDescent="0.25">
      <c r="A5" s="2" t="s">
        <v>1</v>
      </c>
      <c r="B5" s="3" t="s">
        <v>2</v>
      </c>
      <c r="C5" s="1"/>
      <c r="D5" s="10">
        <f>SUM(D6:D13)</f>
        <v>3507909.37</v>
      </c>
      <c r="E5" s="10">
        <f t="shared" ref="E5:F5" si="0">SUM(E6:E13)</f>
        <v>7317771.0932100005</v>
      </c>
      <c r="F5" s="10">
        <f t="shared" si="0"/>
        <v>2691648.8289999999</v>
      </c>
      <c r="G5" s="10">
        <f>F5/E5*100</f>
        <v>36.782358927536308</v>
      </c>
      <c r="H5" s="10">
        <f>F5/D5*100</f>
        <v>76.730854337892993</v>
      </c>
    </row>
    <row r="6" spans="1:8" ht="38.25" x14ac:dyDescent="0.25">
      <c r="A6" s="4" t="s">
        <v>3</v>
      </c>
      <c r="B6" s="1" t="s">
        <v>2</v>
      </c>
      <c r="C6" s="1" t="s">
        <v>4</v>
      </c>
      <c r="D6" s="11">
        <v>4803.22</v>
      </c>
      <c r="E6" s="11">
        <v>6414.4560000000001</v>
      </c>
      <c r="F6" s="11">
        <v>5145.8890700000002</v>
      </c>
      <c r="G6" s="11">
        <f t="shared" ref="G6:G69" si="1">F6/E6*100</f>
        <v>80.223312312065119</v>
      </c>
      <c r="H6" s="11">
        <f t="shared" ref="H6:H69" si="2">F6/D6*100</f>
        <v>107.13415313060821</v>
      </c>
    </row>
    <row r="7" spans="1:8" ht="51" x14ac:dyDescent="0.25">
      <c r="A7" s="4" t="s">
        <v>5</v>
      </c>
      <c r="B7" s="1" t="s">
        <v>2</v>
      </c>
      <c r="C7" s="1" t="s">
        <v>6</v>
      </c>
      <c r="D7" s="11">
        <v>102601.81</v>
      </c>
      <c r="E7" s="11">
        <v>160620.04999999999</v>
      </c>
      <c r="F7" s="11">
        <v>118182.34745</v>
      </c>
      <c r="G7" s="11">
        <f t="shared" si="1"/>
        <v>73.578826211298036</v>
      </c>
      <c r="H7" s="11">
        <f t="shared" si="2"/>
        <v>115.18544112428427</v>
      </c>
    </row>
    <row r="8" spans="1:8" ht="51" x14ac:dyDescent="0.25">
      <c r="A8" s="4" t="s">
        <v>7</v>
      </c>
      <c r="B8" s="1" t="s">
        <v>2</v>
      </c>
      <c r="C8" s="1" t="s">
        <v>8</v>
      </c>
      <c r="D8" s="11">
        <v>76410.710000000006</v>
      </c>
      <c r="E8" s="11">
        <v>83867.652239999996</v>
      </c>
      <c r="F8" s="11">
        <v>61210.542430000001</v>
      </c>
      <c r="G8" s="11">
        <f t="shared" si="1"/>
        <v>72.984685746104788</v>
      </c>
      <c r="H8" s="11">
        <f t="shared" si="2"/>
        <v>80.107281335299717</v>
      </c>
    </row>
    <row r="9" spans="1:8" x14ac:dyDescent="0.25">
      <c r="A9" s="4" t="s">
        <v>9</v>
      </c>
      <c r="B9" s="1" t="s">
        <v>2</v>
      </c>
      <c r="C9" s="1" t="s">
        <v>10</v>
      </c>
      <c r="D9" s="11">
        <v>2712.49</v>
      </c>
      <c r="E9" s="11">
        <v>169.7</v>
      </c>
      <c r="F9" s="11">
        <v>8.5</v>
      </c>
      <c r="G9" s="11">
        <f t="shared" si="1"/>
        <v>5.0088391278727169</v>
      </c>
      <c r="H9" s="11">
        <f t="shared" si="2"/>
        <v>0.31336521056298827</v>
      </c>
    </row>
    <row r="10" spans="1:8" ht="38.25" x14ac:dyDescent="0.25">
      <c r="A10" s="4" t="s">
        <v>11</v>
      </c>
      <c r="B10" s="1" t="s">
        <v>2</v>
      </c>
      <c r="C10" s="1" t="s">
        <v>12</v>
      </c>
      <c r="D10" s="11">
        <v>140334.49</v>
      </c>
      <c r="E10" s="11">
        <v>179299.7</v>
      </c>
      <c r="F10" s="11">
        <v>150102.33582000001</v>
      </c>
      <c r="G10" s="11">
        <f t="shared" si="1"/>
        <v>83.71588787934391</v>
      </c>
      <c r="H10" s="11">
        <f t="shared" si="2"/>
        <v>106.96040283468449</v>
      </c>
    </row>
    <row r="11" spans="1:8" ht="25.5" x14ac:dyDescent="0.25">
      <c r="A11" s="4" t="s">
        <v>13</v>
      </c>
      <c r="B11" s="1" t="s">
        <v>2</v>
      </c>
      <c r="C11" s="1" t="s">
        <v>14</v>
      </c>
      <c r="D11" s="11">
        <v>48213.57</v>
      </c>
      <c r="E11" s="11">
        <v>197494.9</v>
      </c>
      <c r="F11" s="11">
        <v>173688.50094</v>
      </c>
      <c r="G11" s="11">
        <v>88</v>
      </c>
      <c r="H11" s="11">
        <f t="shared" si="2"/>
        <v>360.24816444830782</v>
      </c>
    </row>
    <row r="12" spans="1:8" x14ac:dyDescent="0.25">
      <c r="A12" s="4" t="s">
        <v>15</v>
      </c>
      <c r="B12" s="1" t="s">
        <v>2</v>
      </c>
      <c r="C12" s="1" t="s">
        <v>16</v>
      </c>
      <c r="D12" s="20" t="s">
        <v>95</v>
      </c>
      <c r="E12" s="11">
        <v>264956.30803999997</v>
      </c>
      <c r="F12" s="11" t="s">
        <v>95</v>
      </c>
      <c r="G12" s="11" t="s">
        <v>94</v>
      </c>
      <c r="H12" s="11" t="s">
        <v>94</v>
      </c>
    </row>
    <row r="13" spans="1:8" x14ac:dyDescent="0.25">
      <c r="A13" s="4" t="s">
        <v>17</v>
      </c>
      <c r="B13" s="1" t="s">
        <v>2</v>
      </c>
      <c r="C13" s="1" t="s">
        <v>18</v>
      </c>
      <c r="D13" s="11">
        <v>3132833.08</v>
      </c>
      <c r="E13" s="11">
        <v>6424948.3269300004</v>
      </c>
      <c r="F13" s="11">
        <v>2183310.7132899999</v>
      </c>
      <c r="G13" s="11">
        <f t="shared" si="1"/>
        <v>33.981762999380258</v>
      </c>
      <c r="H13" s="11">
        <f t="shared" si="2"/>
        <v>69.69125572722821</v>
      </c>
    </row>
    <row r="14" spans="1:8" x14ac:dyDescent="0.25">
      <c r="A14" s="2" t="s">
        <v>19</v>
      </c>
      <c r="B14" s="3" t="s">
        <v>4</v>
      </c>
      <c r="C14" s="1" t="s">
        <v>20</v>
      </c>
      <c r="D14" s="10">
        <f>SUM(D15)</f>
        <v>45615.519999999997</v>
      </c>
      <c r="E14" s="10">
        <f t="shared" ref="E14:F14" si="3">SUM(E15)</f>
        <v>77277.5</v>
      </c>
      <c r="F14" s="10">
        <f t="shared" si="3"/>
        <v>52520.770389999998</v>
      </c>
      <c r="G14" s="10">
        <f t="shared" si="1"/>
        <v>67.963858031121603</v>
      </c>
      <c r="H14" s="10">
        <f t="shared" si="2"/>
        <v>115.13794074911345</v>
      </c>
    </row>
    <row r="15" spans="1:8" x14ac:dyDescent="0.25">
      <c r="A15" s="4" t="s">
        <v>21</v>
      </c>
      <c r="B15" s="1" t="s">
        <v>4</v>
      </c>
      <c r="C15" s="1" t="s">
        <v>6</v>
      </c>
      <c r="D15" s="11">
        <v>45615.519999999997</v>
      </c>
      <c r="E15" s="11">
        <v>77277.5</v>
      </c>
      <c r="F15" s="11">
        <v>52520.770389999998</v>
      </c>
      <c r="G15" s="11">
        <f t="shared" si="1"/>
        <v>67.963858031121603</v>
      </c>
      <c r="H15" s="11">
        <f t="shared" si="2"/>
        <v>115.13794074911345</v>
      </c>
    </row>
    <row r="16" spans="1:8" ht="25.5" x14ac:dyDescent="0.25">
      <c r="A16" s="2" t="s">
        <v>22</v>
      </c>
      <c r="B16" s="3" t="s">
        <v>6</v>
      </c>
      <c r="C16" s="1" t="s">
        <v>20</v>
      </c>
      <c r="D16" s="10">
        <f>SUM(D17:D19)</f>
        <v>1087481.5900000001</v>
      </c>
      <c r="E16" s="10">
        <f t="shared" ref="E16:F16" si="4">SUM(E17:E19)</f>
        <v>1783666.4051999999</v>
      </c>
      <c r="F16" s="10">
        <f t="shared" si="4"/>
        <v>1235966.1190899997</v>
      </c>
      <c r="G16" s="10">
        <f t="shared" si="1"/>
        <v>69.293569441389607</v>
      </c>
      <c r="H16" s="10">
        <f t="shared" si="2"/>
        <v>113.65398094601305</v>
      </c>
    </row>
    <row r="17" spans="1:8" x14ac:dyDescent="0.25">
      <c r="A17" s="4" t="s">
        <v>23</v>
      </c>
      <c r="B17" s="1" t="s">
        <v>6</v>
      </c>
      <c r="C17" s="1" t="s">
        <v>24</v>
      </c>
      <c r="D17" s="11">
        <v>26629.81</v>
      </c>
      <c r="E17" s="11">
        <v>42261.458350000001</v>
      </c>
      <c r="F17" s="11">
        <v>26870.715769999999</v>
      </c>
      <c r="G17" s="11">
        <f t="shared" si="1"/>
        <v>63.582083579470229</v>
      </c>
      <c r="H17" s="11">
        <f t="shared" si="2"/>
        <v>100.90464697269712</v>
      </c>
    </row>
    <row r="18" spans="1:8" ht="38.25" x14ac:dyDescent="0.25">
      <c r="A18" s="4" t="s">
        <v>25</v>
      </c>
      <c r="B18" s="1" t="s">
        <v>6</v>
      </c>
      <c r="C18" s="1" t="s">
        <v>26</v>
      </c>
      <c r="D18" s="11">
        <v>1060818.47</v>
      </c>
      <c r="E18" s="11">
        <v>1740904.9468499999</v>
      </c>
      <c r="F18" s="11">
        <v>1208897.2703199999</v>
      </c>
      <c r="G18" s="11">
        <f t="shared" si="1"/>
        <v>69.440739570956083</v>
      </c>
      <c r="H18" s="11">
        <f t="shared" si="2"/>
        <v>113.95891988192852</v>
      </c>
    </row>
    <row r="19" spans="1:8" x14ac:dyDescent="0.25">
      <c r="A19" s="4" t="s">
        <v>27</v>
      </c>
      <c r="B19" s="1" t="s">
        <v>6</v>
      </c>
      <c r="C19" s="1" t="s">
        <v>16</v>
      </c>
      <c r="D19" s="11">
        <v>33.31</v>
      </c>
      <c r="E19" s="11">
        <v>500</v>
      </c>
      <c r="F19" s="11">
        <v>198.13300000000001</v>
      </c>
      <c r="G19" s="11">
        <f t="shared" si="1"/>
        <v>39.626600000000003</v>
      </c>
      <c r="H19" s="11">
        <f t="shared" si="2"/>
        <v>594.81537075953167</v>
      </c>
    </row>
    <row r="20" spans="1:8" x14ac:dyDescent="0.25">
      <c r="A20" s="2" t="s">
        <v>28</v>
      </c>
      <c r="B20" s="3" t="s">
        <v>8</v>
      </c>
      <c r="C20" s="1" t="s">
        <v>20</v>
      </c>
      <c r="D20" s="10">
        <f>SUM(D21:D28)</f>
        <v>9874671.540000001</v>
      </c>
      <c r="E20" s="10">
        <f t="shared" ref="E20:F20" si="5">SUM(E21:E28)</f>
        <v>25107323.853119995</v>
      </c>
      <c r="F20" s="10">
        <f t="shared" si="5"/>
        <v>12717312.74581</v>
      </c>
      <c r="G20" s="10">
        <f t="shared" si="1"/>
        <v>50.651805107574873</v>
      </c>
      <c r="H20" s="10">
        <f t="shared" si="2"/>
        <v>128.78719757204195</v>
      </c>
    </row>
    <row r="21" spans="1:8" x14ac:dyDescent="0.25">
      <c r="A21" s="4" t="s">
        <v>29</v>
      </c>
      <c r="B21" s="1" t="s">
        <v>8</v>
      </c>
      <c r="C21" s="1" t="s">
        <v>2</v>
      </c>
      <c r="D21" s="11">
        <v>192410.07</v>
      </c>
      <c r="E21" s="11">
        <v>265421.13578000001</v>
      </c>
      <c r="F21" s="11">
        <v>188049.78644</v>
      </c>
      <c r="G21" s="11">
        <v>70.900000000000006</v>
      </c>
      <c r="H21" s="11">
        <f t="shared" si="2"/>
        <v>97.733858960708233</v>
      </c>
    </row>
    <row r="22" spans="1:8" x14ac:dyDescent="0.25">
      <c r="A22" s="4" t="s">
        <v>30</v>
      </c>
      <c r="B22" s="1" t="s">
        <v>8</v>
      </c>
      <c r="C22" s="1" t="s">
        <v>10</v>
      </c>
      <c r="D22" s="11">
        <v>1481211.65</v>
      </c>
      <c r="E22" s="11">
        <v>2375167.2098699999</v>
      </c>
      <c r="F22" s="11">
        <v>1669033.72566</v>
      </c>
      <c r="G22" s="11">
        <f t="shared" si="1"/>
        <v>70.270156927240137</v>
      </c>
      <c r="H22" s="11">
        <f t="shared" si="2"/>
        <v>112.68029964927699</v>
      </c>
    </row>
    <row r="23" spans="1:8" x14ac:dyDescent="0.25">
      <c r="A23" s="4" t="s">
        <v>31</v>
      </c>
      <c r="B23" s="1" t="s">
        <v>8</v>
      </c>
      <c r="C23" s="1" t="s">
        <v>12</v>
      </c>
      <c r="D23" s="11">
        <v>231216.87</v>
      </c>
      <c r="E23" s="11">
        <v>775553.55299999996</v>
      </c>
      <c r="F23" s="11">
        <v>439570.45860999997</v>
      </c>
      <c r="G23" s="11">
        <f t="shared" si="1"/>
        <v>56.678285710851483</v>
      </c>
      <c r="H23" s="11">
        <f t="shared" si="2"/>
        <v>190.11175897762132</v>
      </c>
    </row>
    <row r="24" spans="1:8" x14ac:dyDescent="0.25">
      <c r="A24" s="4" t="s">
        <v>32</v>
      </c>
      <c r="B24" s="1" t="s">
        <v>8</v>
      </c>
      <c r="C24" s="1" t="s">
        <v>14</v>
      </c>
      <c r="D24" s="11">
        <v>1551034.02</v>
      </c>
      <c r="E24" s="11">
        <v>2407641.1</v>
      </c>
      <c r="F24" s="11">
        <v>1720521.5696700001</v>
      </c>
      <c r="G24" s="11">
        <f t="shared" si="1"/>
        <v>71.460882175088301</v>
      </c>
      <c r="H24" s="11">
        <f t="shared" si="2"/>
        <v>110.92739085568219</v>
      </c>
    </row>
    <row r="25" spans="1:8" x14ac:dyDescent="0.25">
      <c r="A25" s="4" t="s">
        <v>33</v>
      </c>
      <c r="B25" s="1" t="s">
        <v>8</v>
      </c>
      <c r="C25" s="1" t="s">
        <v>34</v>
      </c>
      <c r="D25" s="11">
        <v>648493.1</v>
      </c>
      <c r="E25" s="11">
        <v>1481310.1</v>
      </c>
      <c r="F25" s="11">
        <v>440119.89701999997</v>
      </c>
      <c r="G25" s="11">
        <f t="shared" si="1"/>
        <v>29.711530152936916</v>
      </c>
      <c r="H25" s="11">
        <f t="shared" si="2"/>
        <v>67.868092508617281</v>
      </c>
    </row>
    <row r="26" spans="1:8" x14ac:dyDescent="0.25">
      <c r="A26" s="4" t="s">
        <v>35</v>
      </c>
      <c r="B26" s="1" t="s">
        <v>8</v>
      </c>
      <c r="C26" s="1" t="s">
        <v>24</v>
      </c>
      <c r="D26" s="11">
        <v>5219030.91</v>
      </c>
      <c r="E26" s="11">
        <v>14769973.461239999</v>
      </c>
      <c r="F26" s="11">
        <v>6605545.3882099995</v>
      </c>
      <c r="G26" s="11">
        <f t="shared" si="1"/>
        <v>44.722797949126694</v>
      </c>
      <c r="H26" s="11">
        <f t="shared" si="2"/>
        <v>126.56651210004041</v>
      </c>
    </row>
    <row r="27" spans="1:8" x14ac:dyDescent="0.25">
      <c r="A27" s="4" t="s">
        <v>36</v>
      </c>
      <c r="B27" s="1" t="s">
        <v>8</v>
      </c>
      <c r="C27" s="1" t="s">
        <v>26</v>
      </c>
      <c r="D27" s="11">
        <v>33813.83</v>
      </c>
      <c r="E27" s="11">
        <v>148262.91571</v>
      </c>
      <c r="F27" s="11">
        <v>40291.527629999997</v>
      </c>
      <c r="G27" s="11">
        <f t="shared" si="1"/>
        <v>27.1757286284654</v>
      </c>
      <c r="H27" s="11">
        <f t="shared" si="2"/>
        <v>119.15694740879692</v>
      </c>
    </row>
    <row r="28" spans="1:8" ht="25.5" x14ac:dyDescent="0.25">
      <c r="A28" s="4" t="s">
        <v>37</v>
      </c>
      <c r="B28" s="1" t="s">
        <v>8</v>
      </c>
      <c r="C28" s="1" t="s">
        <v>38</v>
      </c>
      <c r="D28" s="11">
        <v>517461.09</v>
      </c>
      <c r="E28" s="11">
        <v>2883994.3775200001</v>
      </c>
      <c r="F28" s="11">
        <v>1614180.3925699999</v>
      </c>
      <c r="G28" s="11">
        <f t="shared" si="1"/>
        <v>55.97030303360242</v>
      </c>
      <c r="H28" s="11">
        <f t="shared" si="2"/>
        <v>311.94237088821495</v>
      </c>
    </row>
    <row r="29" spans="1:8" x14ac:dyDescent="0.25">
      <c r="A29" s="2" t="s">
        <v>39</v>
      </c>
      <c r="B29" s="3" t="s">
        <v>10</v>
      </c>
      <c r="C29" s="1" t="s">
        <v>20</v>
      </c>
      <c r="D29" s="10">
        <f>SUM(D30:D33)</f>
        <v>3545294.54</v>
      </c>
      <c r="E29" s="10">
        <f>SUM(E30:E33)</f>
        <v>12204431.303830002</v>
      </c>
      <c r="F29" s="10">
        <f>SUM(F30:F33)</f>
        <v>8567807.4779899996</v>
      </c>
      <c r="G29" s="10">
        <f t="shared" si="1"/>
        <v>70.202431106324852</v>
      </c>
      <c r="H29" s="11">
        <f t="shared" si="2"/>
        <v>241.6670147239727</v>
      </c>
    </row>
    <row r="30" spans="1:8" x14ac:dyDescent="0.25">
      <c r="A30" s="4" t="s">
        <v>40</v>
      </c>
      <c r="B30" s="1" t="s">
        <v>10</v>
      </c>
      <c r="C30" s="1" t="s">
        <v>2</v>
      </c>
      <c r="D30" s="11">
        <v>201498.48</v>
      </c>
      <c r="E30" s="11">
        <v>929201.88846000005</v>
      </c>
      <c r="F30" s="11">
        <v>629406.88430000003</v>
      </c>
      <c r="G30" s="11">
        <f t="shared" si="1"/>
        <v>67.736289832895068</v>
      </c>
      <c r="H30" s="11">
        <f t="shared" si="2"/>
        <v>312.36309291266122</v>
      </c>
    </row>
    <row r="31" spans="1:8" x14ac:dyDescent="0.25">
      <c r="A31" s="4" t="s">
        <v>41</v>
      </c>
      <c r="B31" s="1" t="s">
        <v>10</v>
      </c>
      <c r="C31" s="1" t="s">
        <v>4</v>
      </c>
      <c r="D31" s="11">
        <v>1327892.32</v>
      </c>
      <c r="E31" s="11">
        <v>5885948.5300000003</v>
      </c>
      <c r="F31" s="11">
        <v>4154316.0923299999</v>
      </c>
      <c r="G31" s="11">
        <f t="shared" si="1"/>
        <v>70.580231396111103</v>
      </c>
      <c r="H31" s="11">
        <f t="shared" si="2"/>
        <v>312.85037421784318</v>
      </c>
    </row>
    <row r="32" spans="1:8" x14ac:dyDescent="0.25">
      <c r="A32" s="5" t="s">
        <v>42</v>
      </c>
      <c r="B32" s="1" t="s">
        <v>10</v>
      </c>
      <c r="C32" s="1" t="s">
        <v>6</v>
      </c>
      <c r="D32" s="11">
        <v>624981.14</v>
      </c>
      <c r="E32" s="11">
        <v>1762354.13103</v>
      </c>
      <c r="F32" s="11">
        <v>1249050.0646899999</v>
      </c>
      <c r="G32" s="11">
        <f t="shared" si="1"/>
        <v>70.873954484959171</v>
      </c>
      <c r="H32" s="11">
        <f t="shared" si="2"/>
        <v>199.85404114594562</v>
      </c>
    </row>
    <row r="33" spans="1:12" ht="25.5" x14ac:dyDescent="0.25">
      <c r="A33" s="4" t="s">
        <v>43</v>
      </c>
      <c r="B33" s="1" t="s">
        <v>10</v>
      </c>
      <c r="C33" s="1" t="s">
        <v>10</v>
      </c>
      <c r="D33" s="11">
        <v>1390922.6</v>
      </c>
      <c r="E33" s="11">
        <v>3626926.75434</v>
      </c>
      <c r="F33" s="11">
        <v>2535034.4366700002</v>
      </c>
      <c r="G33" s="11">
        <f t="shared" si="1"/>
        <v>69.894834066791248</v>
      </c>
      <c r="H33" s="11">
        <f t="shared" si="2"/>
        <v>182.25560765710472</v>
      </c>
    </row>
    <row r="34" spans="1:12" x14ac:dyDescent="0.25">
      <c r="A34" s="2" t="s">
        <v>44</v>
      </c>
      <c r="B34" s="3" t="s">
        <v>12</v>
      </c>
      <c r="C34" s="1" t="s">
        <v>20</v>
      </c>
      <c r="D34" s="10">
        <f>SUM(D35:D37)</f>
        <v>702238.19</v>
      </c>
      <c r="E34" s="10">
        <f t="shared" ref="E34:F34" si="6">SUM(E35:E37)</f>
        <v>936467.00430000003</v>
      </c>
      <c r="F34" s="10">
        <f t="shared" si="6"/>
        <v>551046.54834999994</v>
      </c>
      <c r="G34" s="10">
        <v>58.9</v>
      </c>
      <c r="H34" s="10">
        <f t="shared" si="2"/>
        <v>78.470034269996049</v>
      </c>
      <c r="J34" s="12"/>
      <c r="K34" s="12"/>
      <c r="L34" s="13"/>
    </row>
    <row r="35" spans="1:12" ht="25.5" x14ac:dyDescent="0.25">
      <c r="A35" s="4" t="s">
        <v>45</v>
      </c>
      <c r="B35" s="1" t="s">
        <v>12</v>
      </c>
      <c r="C35" s="1" t="s">
        <v>6</v>
      </c>
      <c r="D35" s="11">
        <v>20443.330000000002</v>
      </c>
      <c r="E35" s="11">
        <v>28766.1</v>
      </c>
      <c r="F35" s="11">
        <v>21905.627</v>
      </c>
      <c r="G35" s="11">
        <f t="shared" si="1"/>
        <v>76.150840746573238</v>
      </c>
      <c r="H35" s="11">
        <f t="shared" si="2"/>
        <v>107.15292958632472</v>
      </c>
    </row>
    <row r="36" spans="1:12" ht="25.5" x14ac:dyDescent="0.25">
      <c r="A36" s="4" t="s">
        <v>93</v>
      </c>
      <c r="B36" s="1" t="s">
        <v>12</v>
      </c>
      <c r="C36" s="1" t="s">
        <v>8</v>
      </c>
      <c r="D36" s="11" t="s">
        <v>95</v>
      </c>
      <c r="E36" s="11">
        <v>599</v>
      </c>
      <c r="F36" s="11">
        <v>599</v>
      </c>
      <c r="G36" s="11">
        <f t="shared" si="1"/>
        <v>100</v>
      </c>
      <c r="H36" s="11" t="s">
        <v>94</v>
      </c>
    </row>
    <row r="37" spans="1:12" ht="25.5" x14ac:dyDescent="0.25">
      <c r="A37" s="4" t="s">
        <v>46</v>
      </c>
      <c r="B37" s="1" t="s">
        <v>12</v>
      </c>
      <c r="C37" s="1" t="s">
        <v>10</v>
      </c>
      <c r="D37" s="11">
        <v>681794.86</v>
      </c>
      <c r="E37" s="11">
        <v>907101.90430000005</v>
      </c>
      <c r="F37" s="11">
        <v>528541.92134999996</v>
      </c>
      <c r="G37" s="11">
        <f t="shared" si="1"/>
        <v>58.267094231035664</v>
      </c>
      <c r="H37" s="11">
        <f t="shared" si="2"/>
        <v>77.522133468416001</v>
      </c>
    </row>
    <row r="38" spans="1:12" x14ac:dyDescent="0.25">
      <c r="A38" s="2" t="s">
        <v>47</v>
      </c>
      <c r="B38" s="3" t="s">
        <v>14</v>
      </c>
      <c r="C38" s="1" t="s">
        <v>20</v>
      </c>
      <c r="D38" s="10">
        <f>SUM(D39:D45)</f>
        <v>17981724.52</v>
      </c>
      <c r="E38" s="10">
        <f t="shared" ref="E38:F38" si="7">SUM(E39:E45)</f>
        <v>28807651.876230001</v>
      </c>
      <c r="F38" s="10">
        <f t="shared" si="7"/>
        <v>20714040.826209996</v>
      </c>
      <c r="G38" s="10">
        <f t="shared" si="1"/>
        <v>71.90464851216052</v>
      </c>
      <c r="H38" s="10">
        <f t="shared" si="2"/>
        <v>115.19496254750763</v>
      </c>
    </row>
    <row r="39" spans="1:12" x14ac:dyDescent="0.25">
      <c r="A39" s="4" t="s">
        <v>48</v>
      </c>
      <c r="B39" s="1" t="s">
        <v>14</v>
      </c>
      <c r="C39" s="1" t="s">
        <v>2</v>
      </c>
      <c r="D39" s="11">
        <v>3653219.16</v>
      </c>
      <c r="E39" s="11">
        <v>7444200.2113199998</v>
      </c>
      <c r="F39" s="11">
        <v>4968674.2427399997</v>
      </c>
      <c r="G39" s="11">
        <v>66.8</v>
      </c>
      <c r="H39" s="11">
        <f t="shared" si="2"/>
        <v>136.00810751085623</v>
      </c>
    </row>
    <row r="40" spans="1:12" x14ac:dyDescent="0.25">
      <c r="A40" s="4" t="s">
        <v>49</v>
      </c>
      <c r="B40" s="1" t="s">
        <v>14</v>
      </c>
      <c r="C40" s="1" t="s">
        <v>4</v>
      </c>
      <c r="D40" s="11">
        <v>11114614.32</v>
      </c>
      <c r="E40" s="11">
        <v>17259094.6171</v>
      </c>
      <c r="F40" s="11">
        <v>12808318.05517</v>
      </c>
      <c r="G40" s="11">
        <f t="shared" si="1"/>
        <v>74.211992803375381</v>
      </c>
      <c r="H40" s="11">
        <f t="shared" si="2"/>
        <v>115.23852907898291</v>
      </c>
    </row>
    <row r="41" spans="1:12" x14ac:dyDescent="0.25">
      <c r="A41" s="4" t="s">
        <v>50</v>
      </c>
      <c r="B41" s="1" t="s">
        <v>14</v>
      </c>
      <c r="C41" s="1" t="s">
        <v>6</v>
      </c>
      <c r="D41" s="11">
        <v>685136.84</v>
      </c>
      <c r="E41" s="11">
        <v>316521.69832000002</v>
      </c>
      <c r="F41" s="11">
        <v>234925.00747000001</v>
      </c>
      <c r="G41" s="11">
        <f t="shared" si="1"/>
        <v>74.220822369180311</v>
      </c>
      <c r="H41" s="11">
        <f t="shared" si="2"/>
        <v>34.288771783166702</v>
      </c>
    </row>
    <row r="42" spans="1:12" x14ac:dyDescent="0.25">
      <c r="A42" s="4" t="s">
        <v>51</v>
      </c>
      <c r="B42" s="1" t="s">
        <v>14</v>
      </c>
      <c r="C42" s="1" t="s">
        <v>8</v>
      </c>
      <c r="D42" s="11">
        <v>1681566.91</v>
      </c>
      <c r="E42" s="11">
        <v>2640363.5270699998</v>
      </c>
      <c r="F42" s="11">
        <v>1764964.83595</v>
      </c>
      <c r="G42" s="11">
        <v>66.900000000000006</v>
      </c>
      <c r="H42" s="11">
        <f t="shared" si="2"/>
        <v>104.95953657591895</v>
      </c>
    </row>
    <row r="43" spans="1:12" ht="25.5" x14ac:dyDescent="0.25">
      <c r="A43" s="4" t="s">
        <v>52</v>
      </c>
      <c r="B43" s="1" t="s">
        <v>14</v>
      </c>
      <c r="C43" s="1" t="s">
        <v>10</v>
      </c>
      <c r="D43" s="11">
        <v>84365.33</v>
      </c>
      <c r="E43" s="11">
        <v>90525.845000000001</v>
      </c>
      <c r="F43" s="11">
        <v>69895.774059999996</v>
      </c>
      <c r="G43" s="11">
        <f t="shared" si="1"/>
        <v>77.210849630842986</v>
      </c>
      <c r="H43" s="11">
        <v>82.9</v>
      </c>
    </row>
    <row r="44" spans="1:12" x14ac:dyDescent="0.25">
      <c r="A44" s="7" t="s">
        <v>53</v>
      </c>
      <c r="B44" s="1" t="s">
        <v>14</v>
      </c>
      <c r="C44" s="1" t="s">
        <v>14</v>
      </c>
      <c r="D44" s="11">
        <v>345291.02</v>
      </c>
      <c r="E44" s="11">
        <v>72532.600000000006</v>
      </c>
      <c r="F44" s="11">
        <v>58624.256000000001</v>
      </c>
      <c r="G44" s="11">
        <f t="shared" si="1"/>
        <v>80.824699514425234</v>
      </c>
      <c r="H44" s="11">
        <f t="shared" si="2"/>
        <v>16.978216230471325</v>
      </c>
    </row>
    <row r="45" spans="1:12" x14ac:dyDescent="0.25">
      <c r="A45" s="4" t="s">
        <v>54</v>
      </c>
      <c r="B45" s="1" t="s">
        <v>14</v>
      </c>
      <c r="C45" s="1" t="s">
        <v>24</v>
      </c>
      <c r="D45" s="11">
        <v>417530.94</v>
      </c>
      <c r="E45" s="11">
        <v>984413.37742000003</v>
      </c>
      <c r="F45" s="11">
        <v>808638.65482000005</v>
      </c>
      <c r="G45" s="11">
        <v>82.2</v>
      </c>
      <c r="H45" s="11">
        <f t="shared" si="2"/>
        <v>193.67155277642419</v>
      </c>
    </row>
    <row r="46" spans="1:12" x14ac:dyDescent="0.25">
      <c r="A46" s="2" t="s">
        <v>55</v>
      </c>
      <c r="B46" s="3" t="s">
        <v>34</v>
      </c>
      <c r="C46" s="1" t="s">
        <v>20</v>
      </c>
      <c r="D46" s="10">
        <f>SUM(D47:D49)</f>
        <v>1282636.55</v>
      </c>
      <c r="E46" s="10">
        <f t="shared" ref="E46:F46" si="8">SUM(E47:E49)</f>
        <v>1693187.3528999998</v>
      </c>
      <c r="F46" s="10">
        <f t="shared" si="8"/>
        <v>1379902.9654699999</v>
      </c>
      <c r="G46" s="10">
        <f t="shared" si="1"/>
        <v>81.497358405528871</v>
      </c>
      <c r="H46" s="10">
        <f t="shared" si="2"/>
        <v>107.58331855349046</v>
      </c>
    </row>
    <row r="47" spans="1:12" x14ac:dyDescent="0.25">
      <c r="A47" s="4" t="s">
        <v>56</v>
      </c>
      <c r="B47" s="1" t="s">
        <v>34</v>
      </c>
      <c r="C47" s="1" t="s">
        <v>2</v>
      </c>
      <c r="D47" s="11">
        <v>1130599.1100000001</v>
      </c>
      <c r="E47" s="11">
        <v>1318955.7616399999</v>
      </c>
      <c r="F47" s="11">
        <v>1075657.16799</v>
      </c>
      <c r="G47" s="11">
        <f t="shared" si="1"/>
        <v>81.553695679112053</v>
      </c>
      <c r="H47" s="11">
        <f t="shared" si="2"/>
        <v>95.140457698573627</v>
      </c>
    </row>
    <row r="48" spans="1:12" x14ac:dyDescent="0.25">
      <c r="A48" s="4" t="s">
        <v>57</v>
      </c>
      <c r="B48" s="1" t="s">
        <v>34</v>
      </c>
      <c r="C48" s="1" t="s">
        <v>4</v>
      </c>
      <c r="D48" s="11">
        <v>54358.47</v>
      </c>
      <c r="E48" s="11">
        <v>72961.040729999993</v>
      </c>
      <c r="F48" s="11">
        <v>63850.196089999998</v>
      </c>
      <c r="G48" s="11">
        <f t="shared" si="1"/>
        <v>87.512726588268336</v>
      </c>
      <c r="H48" s="11">
        <f t="shared" si="2"/>
        <v>117.4613562339043</v>
      </c>
    </row>
    <row r="49" spans="1:8" ht="25.5" x14ac:dyDescent="0.25">
      <c r="A49" s="4" t="s">
        <v>58</v>
      </c>
      <c r="B49" s="1" t="s">
        <v>34</v>
      </c>
      <c r="C49" s="1" t="s">
        <v>8</v>
      </c>
      <c r="D49" s="11">
        <v>97678.97</v>
      </c>
      <c r="E49" s="11">
        <v>301270.55053000001</v>
      </c>
      <c r="F49" s="11">
        <v>240395.60139</v>
      </c>
      <c r="G49" s="11">
        <f t="shared" si="1"/>
        <v>79.793926411689483</v>
      </c>
      <c r="H49" s="11">
        <f t="shared" si="2"/>
        <v>246.10783814571343</v>
      </c>
    </row>
    <row r="50" spans="1:8" x14ac:dyDescent="0.25">
      <c r="A50" s="2" t="s">
        <v>59</v>
      </c>
      <c r="B50" s="3" t="s">
        <v>24</v>
      </c>
      <c r="C50" s="1" t="s">
        <v>20</v>
      </c>
      <c r="D50" s="10">
        <f>SUM(D51:D56)</f>
        <v>6266788.4099999992</v>
      </c>
      <c r="E50" s="10">
        <f t="shared" ref="E50:F50" si="9">SUM(E51:E56)</f>
        <v>7643112.8198899981</v>
      </c>
      <c r="F50" s="10">
        <f t="shared" si="9"/>
        <v>4988313.268339999</v>
      </c>
      <c r="G50" s="10">
        <f t="shared" si="1"/>
        <v>65.265466909747801</v>
      </c>
      <c r="H50" s="10">
        <f t="shared" si="2"/>
        <v>79.59919725995664</v>
      </c>
    </row>
    <row r="51" spans="1:8" x14ac:dyDescent="0.25">
      <c r="A51" s="4" t="s">
        <v>60</v>
      </c>
      <c r="B51" s="1" t="s">
        <v>24</v>
      </c>
      <c r="C51" s="1" t="s">
        <v>2</v>
      </c>
      <c r="D51" s="11">
        <v>4203770.54</v>
      </c>
      <c r="E51" s="11">
        <v>4868003.6801100001</v>
      </c>
      <c r="F51" s="11">
        <v>2865915.4504800001</v>
      </c>
      <c r="G51" s="11">
        <f t="shared" si="1"/>
        <v>58.872499669417678</v>
      </c>
      <c r="H51" s="11">
        <f t="shared" si="2"/>
        <v>68.174878319595436</v>
      </c>
    </row>
    <row r="52" spans="1:8" x14ac:dyDescent="0.25">
      <c r="A52" s="4" t="s">
        <v>61</v>
      </c>
      <c r="B52" s="1" t="s">
        <v>24</v>
      </c>
      <c r="C52" s="1" t="s">
        <v>4</v>
      </c>
      <c r="D52" s="11">
        <v>1185039.04</v>
      </c>
      <c r="E52" s="11">
        <v>1433017.1321399999</v>
      </c>
      <c r="F52" s="11">
        <v>1154473.37683</v>
      </c>
      <c r="G52" s="11">
        <f t="shared" si="1"/>
        <v>80.562426710556082</v>
      </c>
      <c r="H52" s="11">
        <f t="shared" si="2"/>
        <v>97.420704117055919</v>
      </c>
    </row>
    <row r="53" spans="1:8" x14ac:dyDescent="0.25">
      <c r="A53" s="4" t="s">
        <v>62</v>
      </c>
      <c r="B53" s="1" t="s">
        <v>24</v>
      </c>
      <c r="C53" s="1" t="s">
        <v>8</v>
      </c>
      <c r="D53" s="11">
        <v>308422.59999999998</v>
      </c>
      <c r="E53" s="11">
        <v>580673.74529999995</v>
      </c>
      <c r="F53" s="11">
        <v>405126.39207</v>
      </c>
      <c r="G53" s="11">
        <f t="shared" si="1"/>
        <v>69.768332966508595</v>
      </c>
      <c r="H53" s="11">
        <f t="shared" si="2"/>
        <v>131.3543145249408</v>
      </c>
    </row>
    <row r="54" spans="1:8" x14ac:dyDescent="0.25">
      <c r="A54" s="4" t="s">
        <v>63</v>
      </c>
      <c r="B54" s="1" t="s">
        <v>24</v>
      </c>
      <c r="C54" s="1" t="s">
        <v>10</v>
      </c>
      <c r="D54" s="11">
        <v>100654.14</v>
      </c>
      <c r="E54" s="11">
        <v>69247.173809999993</v>
      </c>
      <c r="F54" s="11">
        <v>57132.237450000001</v>
      </c>
      <c r="G54" s="11">
        <f t="shared" si="1"/>
        <v>82.504793057344287</v>
      </c>
      <c r="H54" s="11">
        <f t="shared" si="2"/>
        <v>56.760941427744548</v>
      </c>
    </row>
    <row r="55" spans="1:8" ht="25.5" x14ac:dyDescent="0.25">
      <c r="A55" s="4" t="s">
        <v>64</v>
      </c>
      <c r="B55" s="1" t="s">
        <v>24</v>
      </c>
      <c r="C55" s="1" t="s">
        <v>12</v>
      </c>
      <c r="D55" s="11">
        <v>68460.160000000003</v>
      </c>
      <c r="E55" s="11">
        <v>77239.810500000007</v>
      </c>
      <c r="F55" s="11">
        <v>64686.707900000001</v>
      </c>
      <c r="G55" s="11">
        <v>83.8</v>
      </c>
      <c r="H55" s="11">
        <f t="shared" si="2"/>
        <v>94.488105052632065</v>
      </c>
    </row>
    <row r="56" spans="1:8" x14ac:dyDescent="0.25">
      <c r="A56" s="4" t="s">
        <v>65</v>
      </c>
      <c r="B56" s="1" t="s">
        <v>24</v>
      </c>
      <c r="C56" s="1" t="s">
        <v>24</v>
      </c>
      <c r="D56" s="11">
        <v>400441.93</v>
      </c>
      <c r="E56" s="11">
        <v>614931.27803000004</v>
      </c>
      <c r="F56" s="11">
        <v>440979.10360999999</v>
      </c>
      <c r="G56" s="11">
        <f t="shared" si="1"/>
        <v>71.711932595577991</v>
      </c>
      <c r="H56" s="11">
        <f t="shared" si="2"/>
        <v>110.12310913844613</v>
      </c>
    </row>
    <row r="57" spans="1:8" x14ac:dyDescent="0.25">
      <c r="A57" s="2" t="s">
        <v>66</v>
      </c>
      <c r="B57" s="3" t="s">
        <v>26</v>
      </c>
      <c r="C57" s="1" t="s">
        <v>20</v>
      </c>
      <c r="D57" s="10">
        <f>SUM(D58:D62)</f>
        <v>23154429.700000003</v>
      </c>
      <c r="E57" s="10">
        <f t="shared" ref="E57:F57" si="10">SUM(E58:E62)</f>
        <v>30950629.815840002</v>
      </c>
      <c r="F57" s="10">
        <f t="shared" si="10"/>
        <v>22135826.81425</v>
      </c>
      <c r="G57" s="10">
        <f t="shared" si="1"/>
        <v>71.519794414397552</v>
      </c>
      <c r="H57" s="10">
        <f t="shared" si="2"/>
        <v>95.600829305893015</v>
      </c>
    </row>
    <row r="58" spans="1:8" x14ac:dyDescent="0.25">
      <c r="A58" s="4" t="s">
        <v>67</v>
      </c>
      <c r="B58" s="1" t="s">
        <v>26</v>
      </c>
      <c r="C58" s="1" t="s">
        <v>2</v>
      </c>
      <c r="D58" s="11">
        <v>2388240.88</v>
      </c>
      <c r="E58" s="11">
        <v>3967212.52</v>
      </c>
      <c r="F58" s="11">
        <v>2267526.0455800002</v>
      </c>
      <c r="G58" s="11">
        <f t="shared" si="1"/>
        <v>57.156656825130206</v>
      </c>
      <c r="H58" s="11">
        <v>95</v>
      </c>
    </row>
    <row r="59" spans="1:8" x14ac:dyDescent="0.25">
      <c r="A59" s="4" t="s">
        <v>68</v>
      </c>
      <c r="B59" s="1" t="s">
        <v>26</v>
      </c>
      <c r="C59" s="1" t="s">
        <v>4</v>
      </c>
      <c r="D59" s="11">
        <v>1861133.06</v>
      </c>
      <c r="E59" s="11">
        <v>2621057.7383699999</v>
      </c>
      <c r="F59" s="11">
        <v>1964137.5517800001</v>
      </c>
      <c r="G59" s="11">
        <f t="shared" si="1"/>
        <v>74.936828862132216</v>
      </c>
      <c r="H59" s="11">
        <f t="shared" si="2"/>
        <v>105.53450443677575</v>
      </c>
    </row>
    <row r="60" spans="1:8" x14ac:dyDescent="0.25">
      <c r="A60" s="4" t="s">
        <v>69</v>
      </c>
      <c r="B60" s="1" t="s">
        <v>26</v>
      </c>
      <c r="C60" s="1" t="s">
        <v>6</v>
      </c>
      <c r="D60" s="11">
        <v>9358811.5500000007</v>
      </c>
      <c r="E60" s="11">
        <v>15080634.606899999</v>
      </c>
      <c r="F60" s="11">
        <v>11415242.139389999</v>
      </c>
      <c r="G60" s="11">
        <f t="shared" si="1"/>
        <v>75.694706734470344</v>
      </c>
      <c r="H60" s="11">
        <f t="shared" si="2"/>
        <v>121.97320224265012</v>
      </c>
    </row>
    <row r="61" spans="1:8" x14ac:dyDescent="0.25">
      <c r="A61" s="4" t="s">
        <v>70</v>
      </c>
      <c r="B61" s="1" t="s">
        <v>26</v>
      </c>
      <c r="C61" s="1" t="s">
        <v>8</v>
      </c>
      <c r="D61" s="11">
        <v>9352732</v>
      </c>
      <c r="E61" s="11">
        <v>9028319.4224900007</v>
      </c>
      <c r="F61" s="11">
        <v>6293753.23673</v>
      </c>
      <c r="G61" s="11">
        <f t="shared" si="1"/>
        <v>69.711237963645161</v>
      </c>
      <c r="H61" s="11">
        <f t="shared" si="2"/>
        <v>67.293206270959118</v>
      </c>
    </row>
    <row r="62" spans="1:8" x14ac:dyDescent="0.25">
      <c r="A62" s="4" t="s">
        <v>71</v>
      </c>
      <c r="B62" s="1" t="s">
        <v>26</v>
      </c>
      <c r="C62" s="1" t="s">
        <v>12</v>
      </c>
      <c r="D62" s="11">
        <v>193512.21</v>
      </c>
      <c r="E62" s="11">
        <v>253405.52807999999</v>
      </c>
      <c r="F62" s="11">
        <v>195167.84077000001</v>
      </c>
      <c r="G62" s="11">
        <f t="shared" si="1"/>
        <v>77.017988616406825</v>
      </c>
      <c r="H62" s="11">
        <f t="shared" si="2"/>
        <v>100.85556914987433</v>
      </c>
    </row>
    <row r="63" spans="1:8" x14ac:dyDescent="0.25">
      <c r="A63" s="2" t="s">
        <v>72</v>
      </c>
      <c r="B63" s="3" t="s">
        <v>16</v>
      </c>
      <c r="C63" s="1" t="s">
        <v>20</v>
      </c>
      <c r="D63" s="10">
        <f>SUM(D64:D66)</f>
        <v>736338.37</v>
      </c>
      <c r="E63" s="10">
        <f t="shared" ref="E63:F63" si="11">SUM(E64:E66)</f>
        <v>1427602.51731</v>
      </c>
      <c r="F63" s="10">
        <f t="shared" si="11"/>
        <v>991301.17345</v>
      </c>
      <c r="G63" s="10">
        <f t="shared" si="1"/>
        <v>69.438177744172577</v>
      </c>
      <c r="H63" s="10">
        <f t="shared" si="2"/>
        <v>134.62576633756026</v>
      </c>
    </row>
    <row r="64" spans="1:8" x14ac:dyDescent="0.25">
      <c r="A64" s="4" t="s">
        <v>73</v>
      </c>
      <c r="B64" s="1" t="s">
        <v>16</v>
      </c>
      <c r="C64" s="1" t="s">
        <v>4</v>
      </c>
      <c r="D64" s="11">
        <v>311766.11</v>
      </c>
      <c r="E64" s="11">
        <v>893183.12708999997</v>
      </c>
      <c r="F64" s="11">
        <v>528501.93847000005</v>
      </c>
      <c r="G64" s="11">
        <f t="shared" si="1"/>
        <v>59.170613779042704</v>
      </c>
      <c r="H64" s="11">
        <f t="shared" si="2"/>
        <v>169.51872622396326</v>
      </c>
    </row>
    <row r="65" spans="1:8" x14ac:dyDescent="0.25">
      <c r="A65" s="4" t="s">
        <v>74</v>
      </c>
      <c r="B65" s="1" t="s">
        <v>16</v>
      </c>
      <c r="C65" s="1" t="s">
        <v>6</v>
      </c>
      <c r="D65" s="11">
        <v>409120.16</v>
      </c>
      <c r="E65" s="11">
        <v>511809.39022</v>
      </c>
      <c r="F65" s="11">
        <v>444333.4719</v>
      </c>
      <c r="G65" s="11">
        <f t="shared" si="1"/>
        <v>86.816201576333796</v>
      </c>
      <c r="H65" s="11">
        <f t="shared" si="2"/>
        <v>108.60708303888032</v>
      </c>
    </row>
    <row r="66" spans="1:8" ht="25.5" x14ac:dyDescent="0.25">
      <c r="A66" s="4" t="s">
        <v>75</v>
      </c>
      <c r="B66" s="1" t="s">
        <v>16</v>
      </c>
      <c r="C66" s="1" t="s">
        <v>10</v>
      </c>
      <c r="D66" s="11">
        <v>15452.1</v>
      </c>
      <c r="E66" s="11">
        <v>22610</v>
      </c>
      <c r="F66" s="11">
        <v>18465.763080000001</v>
      </c>
      <c r="G66" s="11">
        <f t="shared" si="1"/>
        <v>81.670778770455556</v>
      </c>
      <c r="H66" s="11">
        <f t="shared" si="2"/>
        <v>119.50325897450833</v>
      </c>
    </row>
    <row r="67" spans="1:8" x14ac:dyDescent="0.25">
      <c r="A67" s="2" t="s">
        <v>76</v>
      </c>
      <c r="B67" s="3" t="s">
        <v>38</v>
      </c>
      <c r="C67" s="1" t="s">
        <v>20</v>
      </c>
      <c r="D67" s="10">
        <f>SUM(D68)</f>
        <v>21973.79</v>
      </c>
      <c r="E67" s="10">
        <f t="shared" ref="E67:F67" si="12">SUM(E68)</f>
        <v>30141.7</v>
      </c>
      <c r="F67" s="10">
        <f t="shared" si="12"/>
        <v>23229.321540000001</v>
      </c>
      <c r="G67" s="10">
        <f t="shared" si="1"/>
        <v>77.067058394184812</v>
      </c>
      <c r="H67" s="10">
        <f t="shared" si="2"/>
        <v>105.71376872173622</v>
      </c>
    </row>
    <row r="68" spans="1:8" x14ac:dyDescent="0.25">
      <c r="A68" s="4" t="s">
        <v>77</v>
      </c>
      <c r="B68" s="1" t="s">
        <v>38</v>
      </c>
      <c r="C68" s="1" t="s">
        <v>4</v>
      </c>
      <c r="D68" s="11">
        <v>21973.79</v>
      </c>
      <c r="E68" s="11">
        <v>30141.7</v>
      </c>
      <c r="F68" s="11">
        <v>23229.321540000001</v>
      </c>
      <c r="G68" s="11">
        <f t="shared" si="1"/>
        <v>77.067058394184812</v>
      </c>
      <c r="H68" s="11">
        <f t="shared" si="2"/>
        <v>105.71376872173622</v>
      </c>
    </row>
    <row r="69" spans="1:8" ht="25.5" x14ac:dyDescent="0.25">
      <c r="A69" s="8" t="s">
        <v>78</v>
      </c>
      <c r="B69" s="3" t="s">
        <v>18</v>
      </c>
      <c r="C69" s="1" t="s">
        <v>20</v>
      </c>
      <c r="D69" s="10">
        <f>SUM(D70)</f>
        <v>405084.98</v>
      </c>
      <c r="E69" s="10">
        <f t="shared" ref="E69:F69" si="13">SUM(E70)</f>
        <v>511864.2</v>
      </c>
      <c r="F69" s="10">
        <f t="shared" si="13"/>
        <v>154689.02278</v>
      </c>
      <c r="G69" s="10">
        <f t="shared" si="1"/>
        <v>30.220715334262486</v>
      </c>
      <c r="H69" s="10">
        <f t="shared" si="2"/>
        <v>38.186807810055065</v>
      </c>
    </row>
    <row r="70" spans="1:8" ht="25.5" x14ac:dyDescent="0.25">
      <c r="A70" s="7" t="s">
        <v>79</v>
      </c>
      <c r="B70" s="1" t="s">
        <v>18</v>
      </c>
      <c r="C70" s="1" t="s">
        <v>2</v>
      </c>
      <c r="D70" s="11">
        <v>405084.98</v>
      </c>
      <c r="E70" s="11">
        <v>511864.2</v>
      </c>
      <c r="F70" s="11">
        <v>154689.02278</v>
      </c>
      <c r="G70" s="11">
        <f t="shared" ref="G70:G74" si="14">F70/E70*100</f>
        <v>30.220715334262486</v>
      </c>
      <c r="H70" s="11">
        <f t="shared" ref="H70:H75" si="15">F70/D70*100</f>
        <v>38.186807810055065</v>
      </c>
    </row>
    <row r="71" spans="1:8" ht="38.25" x14ac:dyDescent="0.25">
      <c r="A71" s="2" t="s">
        <v>80</v>
      </c>
      <c r="B71" s="3" t="s">
        <v>81</v>
      </c>
      <c r="C71" s="1" t="s">
        <v>20</v>
      </c>
      <c r="D71" s="10">
        <f>SUM(D72:D74)</f>
        <v>5654893</v>
      </c>
      <c r="E71" s="10">
        <f t="shared" ref="E71:F71" si="16">SUM(E72:E74)</f>
        <v>7903137.6414600005</v>
      </c>
      <c r="F71" s="10">
        <f t="shared" si="16"/>
        <v>5504496.9982999992</v>
      </c>
      <c r="G71" s="10">
        <v>69.7</v>
      </c>
      <c r="H71" s="10">
        <f t="shared" si="15"/>
        <v>97.340427100919484</v>
      </c>
    </row>
    <row r="72" spans="1:8" ht="38.25" x14ac:dyDescent="0.25">
      <c r="A72" s="4" t="s">
        <v>82</v>
      </c>
      <c r="B72" s="1" t="s">
        <v>81</v>
      </c>
      <c r="C72" s="1" t="s">
        <v>2</v>
      </c>
      <c r="D72" s="11">
        <v>3982484.28</v>
      </c>
      <c r="E72" s="11">
        <v>5215619</v>
      </c>
      <c r="F72" s="11">
        <v>4271767.9371199999</v>
      </c>
      <c r="G72" s="11">
        <f>F72/E72*100</f>
        <v>81.903374021760413</v>
      </c>
      <c r="H72" s="11">
        <f>F72/D72*100</f>
        <v>107.26389953559341</v>
      </c>
    </row>
    <row r="73" spans="1:8" x14ac:dyDescent="0.25">
      <c r="A73" s="4" t="s">
        <v>83</v>
      </c>
      <c r="B73" s="1" t="s">
        <v>81</v>
      </c>
      <c r="C73" s="1" t="s">
        <v>4</v>
      </c>
      <c r="D73" s="11">
        <v>264480.02</v>
      </c>
      <c r="E73" s="11">
        <v>1855624.9</v>
      </c>
      <c r="F73" s="11">
        <v>737849.23962999997</v>
      </c>
      <c r="G73" s="11">
        <f t="shared" si="14"/>
        <v>39.762844291968705</v>
      </c>
      <c r="H73" s="11">
        <f t="shared" si="15"/>
        <v>278.98108886637254</v>
      </c>
    </row>
    <row r="74" spans="1:8" ht="25.5" x14ac:dyDescent="0.25">
      <c r="A74" s="4" t="s">
        <v>84</v>
      </c>
      <c r="B74" s="1" t="s">
        <v>81</v>
      </c>
      <c r="C74" s="1" t="s">
        <v>6</v>
      </c>
      <c r="D74" s="11">
        <v>1407928.7</v>
      </c>
      <c r="E74" s="11">
        <v>831893.74146000005</v>
      </c>
      <c r="F74" s="11">
        <v>494879.82154999999</v>
      </c>
      <c r="G74" s="11">
        <f t="shared" si="14"/>
        <v>59.488345312163318</v>
      </c>
      <c r="H74" s="11">
        <v>35.200000000000003</v>
      </c>
    </row>
    <row r="75" spans="1:8" x14ac:dyDescent="0.25">
      <c r="A75" s="6" t="s">
        <v>85</v>
      </c>
      <c r="B75" s="2" t="s">
        <v>20</v>
      </c>
      <c r="C75" s="2" t="s">
        <v>20</v>
      </c>
      <c r="D75" s="10">
        <f>SUM(D5,D14,D16,D20,D29,D34,D38,D46,D50,D57,D63,D67,D69,D71)</f>
        <v>74267080.070000023</v>
      </c>
      <c r="E75" s="10">
        <f>SUM(E5,E14,E16,E20,E29,E34,E38,E46,E50,E57,E63,E67,E69,E71)</f>
        <v>126394265.08329</v>
      </c>
      <c r="F75" s="10">
        <f>SUM(F5,F14,F16,F20,F29,F34,F38,F46,F50,F57,F63,F67,F69,F71)</f>
        <v>81708102.880969986</v>
      </c>
      <c r="G75" s="10">
        <v>64.7</v>
      </c>
      <c r="H75" s="10">
        <f t="shared" si="15"/>
        <v>110.0192747634032</v>
      </c>
    </row>
  </sheetData>
  <mergeCells count="9">
    <mergeCell ref="A1:H1"/>
    <mergeCell ref="A2:H2"/>
    <mergeCell ref="A3:A4"/>
    <mergeCell ref="B3:C3"/>
    <mergeCell ref="D3:D4"/>
    <mergeCell ref="E3:E4"/>
    <mergeCell ref="F3:F4"/>
    <mergeCell ref="G3:G4"/>
    <mergeCell ref="H3:H4"/>
  </mergeCells>
  <pageMargins left="0.59055118110236227" right="0.39370078740157483" top="0.59055118110236227" bottom="0.62992125984251968" header="0.31496062992125984" footer="0.31496062992125984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 РЗПР</vt:lpstr>
      <vt:lpstr>'Расходы РЗПР'!Заголовки_для_печати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ВЛисичникова</dc:creator>
  <cp:lastModifiedBy>Васько Галина Борисовна</cp:lastModifiedBy>
  <cp:lastPrinted>2023-10-17T08:33:57Z</cp:lastPrinted>
  <dcterms:created xsi:type="dcterms:W3CDTF">2023-10-17T07:21:16Z</dcterms:created>
  <dcterms:modified xsi:type="dcterms:W3CDTF">2023-11-29T05:40:54Z</dcterms:modified>
</cp:coreProperties>
</file>