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V:\2. Управление БП\2. Отдел бюджетного развития\ИНФОРМАЦИЯ ОТДЕЛА\Рейтинг НИФИ\2023 год\Информация по разделам\03. Промежуточная отчетность\9 месяцев\на сайт\"/>
    </mc:Choice>
  </mc:AlternateContent>
  <xr:revisionPtr revIDLastSave="0" documentId="13_ncr:1_{F01DA716-F639-474A-8E86-3BE367FA71FC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Доходы консолидированный бюджет" sheetId="1" r:id="rId1"/>
  </sheets>
  <definedNames>
    <definedName name="_xlnm.Print_Titles" localSheetId="0">'Доходы консолидированный бюджет'!$3:$3</definedName>
    <definedName name="_xlnm.Print_Area" localSheetId="0">'Доходы консолидированный бюджет'!$A$1:$L$31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12" i="1" l="1"/>
  <c r="K12" i="1"/>
  <c r="L44" i="1" l="1"/>
  <c r="J44" i="1"/>
  <c r="I44" i="1"/>
  <c r="F44" i="1"/>
  <c r="E44" i="1"/>
  <c r="K44" i="1" s="1"/>
  <c r="D44" i="1"/>
  <c r="H44" i="1" s="1"/>
  <c r="C44" i="1"/>
  <c r="K33" i="1"/>
  <c r="J4" i="1"/>
  <c r="G44" i="1" l="1"/>
  <c r="L43" i="1" l="1"/>
  <c r="K43" i="1"/>
  <c r="H43" i="1"/>
  <c r="G43" i="1"/>
  <c r="L42" i="1"/>
  <c r="K42" i="1"/>
  <c r="H42" i="1"/>
  <c r="G42" i="1"/>
  <c r="L41" i="1"/>
  <c r="K41" i="1"/>
  <c r="H41" i="1"/>
  <c r="G41" i="1"/>
  <c r="L40" i="1"/>
  <c r="K40" i="1"/>
  <c r="H40" i="1"/>
  <c r="G40" i="1"/>
  <c r="L39" i="1"/>
  <c r="K39" i="1"/>
  <c r="H39" i="1"/>
  <c r="G39" i="1"/>
  <c r="K38" i="1"/>
  <c r="G38" i="1"/>
  <c r="L37" i="1"/>
  <c r="K37" i="1"/>
  <c r="H37" i="1"/>
  <c r="G37" i="1"/>
  <c r="L36" i="1"/>
  <c r="K36" i="1"/>
  <c r="H36" i="1"/>
  <c r="G36" i="1"/>
  <c r="L35" i="1"/>
  <c r="K35" i="1"/>
  <c r="H35" i="1"/>
  <c r="G35" i="1"/>
  <c r="L34" i="1"/>
  <c r="K34" i="1"/>
  <c r="H34" i="1"/>
  <c r="G34" i="1"/>
  <c r="L33" i="1"/>
  <c r="H33" i="1"/>
  <c r="G33" i="1"/>
  <c r="L32" i="1"/>
  <c r="K32" i="1"/>
  <c r="H32" i="1"/>
  <c r="G32" i="1"/>
  <c r="I4" i="1" l="1"/>
  <c r="J5" i="1" l="1"/>
  <c r="I5" i="1"/>
  <c r="J27" i="1"/>
  <c r="I27" i="1"/>
  <c r="D27" i="1"/>
  <c r="E27" i="1"/>
  <c r="F27" i="1"/>
  <c r="C27" i="1"/>
  <c r="J21" i="1"/>
  <c r="I21" i="1"/>
  <c r="E21" i="1"/>
  <c r="F21" i="1"/>
  <c r="J15" i="1"/>
  <c r="I15" i="1"/>
  <c r="D15" i="1"/>
  <c r="C15" i="1"/>
  <c r="J6" i="1"/>
  <c r="I6" i="1"/>
  <c r="J10" i="1"/>
  <c r="J9" i="1" s="1"/>
  <c r="I10" i="1"/>
  <c r="I9" i="1" s="1"/>
  <c r="D10" i="1" l="1"/>
  <c r="D9" i="1" s="1"/>
  <c r="D5" i="1" s="1"/>
  <c r="D4" i="1" s="1"/>
  <c r="E10" i="1"/>
  <c r="E9" i="1" s="1"/>
  <c r="E5" i="1" s="1"/>
  <c r="E4" i="1" s="1"/>
  <c r="F10" i="1"/>
  <c r="F9" i="1" s="1"/>
  <c r="F5" i="1" s="1"/>
  <c r="F4" i="1" s="1"/>
  <c r="C10" i="1"/>
  <c r="C9" i="1" s="1"/>
  <c r="C5" i="1" s="1"/>
  <c r="C4" i="1" s="1"/>
  <c r="D6" i="1"/>
  <c r="E6" i="1"/>
  <c r="F6" i="1"/>
  <c r="C6" i="1"/>
  <c r="H17" i="1" l="1"/>
  <c r="H31" i="1"/>
  <c r="H27" i="1"/>
  <c r="H15" i="1"/>
  <c r="H7" i="1"/>
  <c r="H19" i="1"/>
  <c r="G31" i="1"/>
  <c r="G30" i="1"/>
  <c r="H29" i="1"/>
  <c r="G29" i="1"/>
  <c r="H28" i="1"/>
  <c r="G28" i="1"/>
  <c r="G27" i="1"/>
  <c r="G26" i="1"/>
  <c r="H25" i="1"/>
  <c r="G25" i="1"/>
  <c r="G24" i="1"/>
  <c r="H23" i="1"/>
  <c r="G23" i="1"/>
  <c r="G22" i="1"/>
  <c r="G21" i="1"/>
  <c r="H20" i="1"/>
  <c r="G20" i="1"/>
  <c r="G19" i="1"/>
  <c r="G18" i="1"/>
  <c r="G17" i="1"/>
  <c r="H16" i="1"/>
  <c r="G16" i="1"/>
  <c r="G14" i="1"/>
  <c r="H13" i="1"/>
  <c r="G13" i="1"/>
  <c r="G12" i="1"/>
  <c r="G11" i="1"/>
  <c r="G8" i="1"/>
  <c r="G7" i="1"/>
  <c r="H21" i="1" l="1"/>
  <c r="H9" i="1"/>
  <c r="H10" i="1"/>
  <c r="H24" i="1"/>
  <c r="H12" i="1"/>
  <c r="G6" i="1"/>
  <c r="H30" i="1"/>
  <c r="H26" i="1"/>
  <c r="H22" i="1"/>
  <c r="H18" i="1"/>
  <c r="H14" i="1"/>
  <c r="H11" i="1"/>
  <c r="H8" i="1"/>
  <c r="G15" i="1"/>
  <c r="G9" i="1"/>
  <c r="G10" i="1"/>
  <c r="H6" i="1"/>
  <c r="K7" i="1"/>
  <c r="L7" i="1"/>
  <c r="K8" i="1"/>
  <c r="L8" i="1"/>
  <c r="K11" i="1"/>
  <c r="L11" i="1"/>
  <c r="K13" i="1"/>
  <c r="L13" i="1"/>
  <c r="K14" i="1"/>
  <c r="L14" i="1"/>
  <c r="K15" i="1"/>
  <c r="L15" i="1"/>
  <c r="K17" i="1"/>
  <c r="L17" i="1"/>
  <c r="K18" i="1"/>
  <c r="L18" i="1"/>
  <c r="K19" i="1"/>
  <c r="L19" i="1"/>
  <c r="K21" i="1"/>
  <c r="L21" i="1"/>
  <c r="K23" i="1"/>
  <c r="L23" i="1"/>
  <c r="K24" i="1"/>
  <c r="L24" i="1"/>
  <c r="K25" i="1"/>
  <c r="L25" i="1"/>
  <c r="K26" i="1"/>
  <c r="L26" i="1"/>
  <c r="K27" i="1"/>
  <c r="L27" i="1"/>
  <c r="K29" i="1"/>
  <c r="L29" i="1"/>
  <c r="K30" i="1"/>
  <c r="L30" i="1"/>
  <c r="K31" i="1"/>
  <c r="L31" i="1"/>
  <c r="G5" i="1" l="1"/>
  <c r="G4" i="1"/>
  <c r="L22" i="1"/>
  <c r="K22" i="1"/>
  <c r="L6" i="1"/>
  <c r="K6" i="1"/>
  <c r="L9" i="1" l="1"/>
  <c r="L10" i="1"/>
  <c r="K16" i="1"/>
  <c r="L16" i="1"/>
  <c r="H5" i="1"/>
  <c r="K28" i="1"/>
  <c r="L28" i="1"/>
  <c r="K9" i="1"/>
  <c r="K10" i="1"/>
  <c r="L5" i="1" l="1"/>
  <c r="H4" i="1"/>
  <c r="L4" i="1"/>
  <c r="K5" i="1" l="1"/>
  <c r="K4" i="1" l="1"/>
</calcChain>
</file>

<file path=xl/sharedStrings.xml><?xml version="1.0" encoding="utf-8"?>
<sst xmlns="http://schemas.openxmlformats.org/spreadsheetml/2006/main" count="92" uniqueCount="89">
  <si>
    <t>Код бюджетной классификации (без указания кода главного администратора доходов бюджета)</t>
  </si>
  <si>
    <t>Наименование доходов</t>
  </si>
  <si>
    <t>1 00 00000 00 0000 000</t>
  </si>
  <si>
    <t>НАЛОГОВЫЕ И НЕНАЛОГОВЫЕ ДОХОДЫ</t>
  </si>
  <si>
    <t xml:space="preserve">НАЛОГОВЫЕ ДОХОДЫ </t>
  </si>
  <si>
    <t>1 01 00000 00 0000 000</t>
  </si>
  <si>
    <t>НАЛОГИ НА ПРИБЫЛЬ, ДОХОДЫ</t>
  </si>
  <si>
    <t>1 01 01000 00 0000 110</t>
  </si>
  <si>
    <t>Налог на прибыль организаций</t>
  </si>
  <si>
    <t>1 01 02000 01 0000 110</t>
  </si>
  <si>
    <t>Налог на доходы физических лиц</t>
  </si>
  <si>
    <t>1 03 00000 00 0000 000</t>
  </si>
  <si>
    <t>НАЛОГИ НА ТОВАРЫ (РАБОТЫ, УСЛУГИ), РЕАЛИЗУЕМЫЕ НА ТЕРРИТОРИИ РОССИЙСКОЙ ФЕДЕРАЦИИ</t>
  </si>
  <si>
    <t>1 03 02000 01 0000 110</t>
  </si>
  <si>
    <t>Акцизы по подакцизным товарам (продукции), производимым на территории Российской Федерации</t>
  </si>
  <si>
    <t>Акцизы на нефтепродукты</t>
  </si>
  <si>
    <t>1 05 00000 00 0000 000</t>
  </si>
  <si>
    <t>НАЛОГИ НА СОВОКУПНЫЙ ДОХОД</t>
  </si>
  <si>
    <t>1 05 01000 00 0000 110</t>
  </si>
  <si>
    <t>Налог, взимаемый в связи с применением упрощенной системы налогообложения</t>
  </si>
  <si>
    <t>1 05 02000 02 0000 110</t>
  </si>
  <si>
    <t>Единый налог на вмененный доход для отдельных видов деятельности</t>
  </si>
  <si>
    <t>1 05 03000 01 0000 110</t>
  </si>
  <si>
    <t>Единый сельскохозяйственный налог</t>
  </si>
  <si>
    <t>1 05 04000 02 0000 110</t>
  </si>
  <si>
    <t>Налог, взимаемый в связи с применением патентной системы налогообложения</t>
  </si>
  <si>
    <t>1 06 00000 00 0000 000</t>
  </si>
  <si>
    <t>НАЛОГИ НА ИМУЩЕСТВО</t>
  </si>
  <si>
    <t>1 06 01000 00 0000 110</t>
  </si>
  <si>
    <t>Налог на имущество физических лиц</t>
  </si>
  <si>
    <t>1 06 02000 02 0000 110</t>
  </si>
  <si>
    <t>Налог на имущество организаций</t>
  </si>
  <si>
    <t>1 06 04000 02 0000 110</t>
  </si>
  <si>
    <t>Транспортный налог</t>
  </si>
  <si>
    <t>1 06 05000 02 0000 110</t>
  </si>
  <si>
    <t>Налог на игорный бизнес</t>
  </si>
  <si>
    <t>1 06 06000 00 0000 110</t>
  </si>
  <si>
    <t>Земельный налог</t>
  </si>
  <si>
    <t>1 07 00000 00 0000 000</t>
  </si>
  <si>
    <t>НАЛОГИ, СБОРЫ И РЕГУЛЯРНЫЕ ПЛАТЕЖИ</t>
  </si>
  <si>
    <t xml:space="preserve"> 1 07 01000 01 0000 110</t>
  </si>
  <si>
    <t>Налог на добычу полезных ископаемых</t>
  </si>
  <si>
    <t xml:space="preserve">1 07 04000 01 0000 110 </t>
  </si>
  <si>
    <t>Сборы за пользование объектами животного мира   и   за  пользование объектами водных биологических ресурсов</t>
  </si>
  <si>
    <t>ПРОЧИЕ НАЛОГОВЫЕ ДОХОДЫ</t>
  </si>
  <si>
    <t>НЕНАЛОГОВЫЕ ДОХОДЫ</t>
  </si>
  <si>
    <t>Утвержденные бюджетные назначения консолидированный бюджет субъекта
(годовой план), тыс. руб.</t>
  </si>
  <si>
    <t>Утвержденные бюджетные назначения консолидированный бюджет субъекта и ТГВФ
(годовой план), тыс. руб.</t>
  </si>
  <si>
    <t>Х</t>
  </si>
  <si>
    <t>Темп роста к соответствующему периоду прошлого года - консолидированный бюджет субъекта и ТГВФ, %</t>
  </si>
  <si>
    <t>Темп роста к соответствующему периоду прошлого года -консолидированный бюджет субъекта, %</t>
  </si>
  <si>
    <t>Акцизы на пиво</t>
  </si>
  <si>
    <t>Акцизы на алкогольную продукцию</t>
  </si>
  <si>
    <t>тыс. рублей</t>
  </si>
  <si>
    <t>Акцизы на спирт этиловый</t>
  </si>
  <si>
    <t>1 05 06000 01 0000 110</t>
  </si>
  <si>
    <t>Налог на профессиональный доход</t>
  </si>
  <si>
    <t>Фактически исполнено консолидированный бюджет субъекта и ТГВФ по состоянию на 01.10.2022 года, тыс. руб.</t>
  </si>
  <si>
    <t>Фактически исполнено консолидированный бюджет субъекта по состоянию на 01.10.2022 года, тыс. руб.</t>
  </si>
  <si>
    <t>Сведения об исполнении доходов консолидированного бюджета Забайкальского края по состоянию на 01.10.2023 года 
(в сравнении с запланированными значениями на 2023 год и исполнением на 01.10.2022 года)</t>
  </si>
  <si>
    <t>Фактически исполнено консолидированный бюджет субъекта и ТГВФ по состоянию на 01.10.2023 года, тыс. руб.</t>
  </si>
  <si>
    <t>Фактически исполнено консолидированный бюджет субъекта по состоянию на 01.10.2023 года, тыс. руб.</t>
  </si>
  <si>
    <t>% исполнения утвержденных бюджетных назначений консолидированного бюджета субъекта и ТГВФ по состоянию на 01.10.2023 года</t>
  </si>
  <si>
    <t>% исполнения утвержденных бюджетных назначений консолидированного бюджета субъекта по состоянию на 01.10.2023 года</t>
  </si>
  <si>
    <t>2 00 00000 00 0000 000</t>
  </si>
  <si>
    <t>БЕЗВОЗМЕЗДНЫЕ ПОСТУПЛЕНИЯ</t>
  </si>
  <si>
    <t>2 02 00000 00 0000 000</t>
  </si>
  <si>
    <t>БЕЗВОЗМЕЗДНЫЕ ПОСТУПЛЕНИЯ ОТ ДРУГИХ БЮДЖЕТОВ БЮДЖЕТНОЙ СИСТЕМЫ РОССИЙСКОЙ ФЕДЕРАЦИИ</t>
  </si>
  <si>
    <t>2 02 10000 00 0000 150</t>
  </si>
  <si>
    <t>Дотации бюджетам бюджетной системы Российской Федерации</t>
  </si>
  <si>
    <t>2 02 20000 00 0000 150</t>
  </si>
  <si>
    <t>Субсидии бюджетам бюджетной системы Российской Федерации (межбюджетные субсидии)</t>
  </si>
  <si>
    <t>2 02 30000 00 0000 150</t>
  </si>
  <si>
    <t>Субвенции бюджетам бюджетной системы Российской Федерации</t>
  </si>
  <si>
    <t>2 02 40000 00 0000 150</t>
  </si>
  <si>
    <t>Иные межбюджетные трансферты</t>
  </si>
  <si>
    <t>2 02 50000 00 0000 150</t>
  </si>
  <si>
    <t>Межбюджетные трансферты, передаваемые бюджетам государственных внебюджетных фондов</t>
  </si>
  <si>
    <t>2 03 00000 00 0000 000</t>
  </si>
  <si>
    <t>Безвозмездные поступления от государственных (муниципальных) организаций</t>
  </si>
  <si>
    <t>2 04 00000 00 0000 000</t>
  </si>
  <si>
    <t>Безвозмездные поступления от негосударственных организаций</t>
  </si>
  <si>
    <t>2 07 00000 00 0000 000</t>
  </si>
  <si>
    <t>Прочие безвозмездные поступления</t>
  </si>
  <si>
    <t>2 18 00000 00 0000 000</t>
  </si>
  <si>
    <t>Доходы бюджетов бюджетной системы российской федерации от возврата бюджетами бюджетной системы российской федерации и организациями остатков субсидий, субвенций и иных межбюджетных трансфертов, имеющих целевое назначение, прошлых лет</t>
  </si>
  <si>
    <t>2 19 00000 00 0000 000</t>
  </si>
  <si>
    <t>Возврат остатков субсидий, субвенций и иных межбюджетных трансфертов, имеющих целевое назначение, прошлых лет</t>
  </si>
  <si>
    <t>ВСЕГО ДОХОДОВ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</si>
</sst>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&quot;р.&quot;_-;\-* #,##0.00&quot;р.&quot;_-;_-* &quot;-&quot;??&quot;р.&quot;_-;_-@_-"/>
    <numFmt numFmtId="165" formatCode="#,##0.0"/>
  </numFmts>
  <fonts count="14" x14ac:knownFonts="1"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i/>
      <sz val="10"/>
      <color rgb="FF0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i/>
      <sz val="10"/>
      <color rgb="FF000000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color rgb="FF000000"/>
      <name val="Arial"/>
      <family val="2"/>
      <charset val="204"/>
    </font>
    <font>
      <sz val="10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3">
    <xf numFmtId="0" fontId="0" fillId="0" borderId="0"/>
    <xf numFmtId="164" fontId="7" fillId="0" borderId="0">
      <alignment vertical="top" wrapText="1"/>
    </xf>
    <xf numFmtId="4" fontId="12" fillId="0" borderId="2">
      <alignment horizontal="right"/>
    </xf>
  </cellStyleXfs>
  <cellXfs count="39">
    <xf numFmtId="0" fontId="0" fillId="0" borderId="0" xfId="0"/>
    <xf numFmtId="0" fontId="0" fillId="0" borderId="0" xfId="0" applyFill="1"/>
    <xf numFmtId="0" fontId="10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165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vertical="center" wrapText="1"/>
    </xf>
    <xf numFmtId="165" fontId="6" fillId="0" borderId="1" xfId="0" applyNumberFormat="1" applyFont="1" applyFill="1" applyBorder="1" applyAlignment="1">
      <alignment horizontal="center" vertical="center"/>
    </xf>
    <xf numFmtId="165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165" fontId="4" fillId="2" borderId="1" xfId="0" applyNumberFormat="1" applyFont="1" applyFill="1" applyBorder="1" applyAlignment="1">
      <alignment horizontal="center" vertical="center"/>
    </xf>
    <xf numFmtId="165" fontId="6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165" fontId="13" fillId="2" borderId="1" xfId="0" applyNumberFormat="1" applyFont="1" applyFill="1" applyBorder="1" applyAlignment="1">
      <alignment horizontal="center" vertical="center"/>
    </xf>
    <xf numFmtId="0" fontId="0" fillId="3" borderId="0" xfId="0" applyFill="1"/>
    <xf numFmtId="165" fontId="3" fillId="2" borderId="1" xfId="0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 wrapText="1"/>
    </xf>
    <xf numFmtId="165" fontId="7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0" fillId="2" borderId="0" xfId="0" applyFill="1"/>
    <xf numFmtId="0" fontId="2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wrapText="1"/>
    </xf>
    <xf numFmtId="165" fontId="11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165" fontId="4" fillId="2" borderId="1" xfId="0" applyNumberFormat="1" applyFont="1" applyFill="1" applyBorder="1" applyAlignment="1">
      <alignment horizontal="center"/>
    </xf>
    <xf numFmtId="165" fontId="3" fillId="0" borderId="1" xfId="0" applyNumberFormat="1" applyFont="1" applyBorder="1" applyAlignment="1">
      <alignment horizontal="center" vertical="center" wrapText="1"/>
    </xf>
    <xf numFmtId="0" fontId="1" fillId="0" borderId="0" xfId="0" applyFont="1" applyFill="1" applyAlignment="1">
      <alignment horizontal="center" wrapText="1"/>
    </xf>
  </cellXfs>
  <cellStyles count="3">
    <cellStyle name="xl49" xfId="2" xr:uid="{00000000-0005-0000-0000-000000000000}"/>
    <cellStyle name="Обычный" xfId="0" builtinId="0"/>
    <cellStyle name="Обычный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T44"/>
  <sheetViews>
    <sheetView tabSelected="1" zoomScaleNormal="100" zoomScaleSheetLayoutView="100" workbookViewId="0">
      <pane ySplit="3" topLeftCell="A4" activePane="bottomLeft" state="frozen"/>
      <selection pane="bottomLeft" activeCell="L39" sqref="L39"/>
    </sheetView>
  </sheetViews>
  <sheetFormatPr defaultRowHeight="15" x14ac:dyDescent="0.25"/>
  <cols>
    <col min="1" max="1" width="21.28515625" style="1" customWidth="1"/>
    <col min="2" max="2" width="33.5703125" style="1" customWidth="1"/>
    <col min="3" max="3" width="17.7109375" style="1" customWidth="1"/>
    <col min="4" max="5" width="17.42578125" style="1" customWidth="1"/>
    <col min="6" max="6" width="17" style="1" customWidth="1"/>
    <col min="7" max="7" width="17.7109375" style="1" customWidth="1"/>
    <col min="8" max="8" width="18" style="1" customWidth="1"/>
    <col min="9" max="9" width="17.85546875" style="1" customWidth="1"/>
    <col min="10" max="10" width="18" style="1" customWidth="1"/>
    <col min="11" max="11" width="24" style="1" customWidth="1"/>
    <col min="12" max="12" width="23" style="1" customWidth="1"/>
    <col min="13" max="14" width="9.140625" style="1" customWidth="1"/>
    <col min="15" max="16384" width="9.140625" style="1"/>
  </cols>
  <sheetData>
    <row r="1" spans="1:72" ht="41.25" customHeight="1" x14ac:dyDescent="0.3">
      <c r="A1" s="38" t="s">
        <v>59</v>
      </c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</row>
    <row r="2" spans="1:72" x14ac:dyDescent="0.25">
      <c r="L2" s="2" t="s">
        <v>53</v>
      </c>
    </row>
    <row r="3" spans="1:72" ht="147.75" customHeight="1" x14ac:dyDescent="0.25">
      <c r="A3" s="3" t="s">
        <v>0</v>
      </c>
      <c r="B3" s="3" t="s">
        <v>1</v>
      </c>
      <c r="C3" s="30" t="s">
        <v>47</v>
      </c>
      <c r="D3" s="30" t="s">
        <v>46</v>
      </c>
      <c r="E3" s="30" t="s">
        <v>60</v>
      </c>
      <c r="F3" s="30" t="s">
        <v>61</v>
      </c>
      <c r="G3" s="30" t="s">
        <v>62</v>
      </c>
      <c r="H3" s="30" t="s">
        <v>63</v>
      </c>
      <c r="I3" s="30" t="s">
        <v>57</v>
      </c>
      <c r="J3" s="30" t="s">
        <v>58</v>
      </c>
      <c r="K3" s="3" t="s">
        <v>49</v>
      </c>
      <c r="L3" s="3" t="s">
        <v>50</v>
      </c>
    </row>
    <row r="4" spans="1:72" ht="25.5" x14ac:dyDescent="0.25">
      <c r="A4" s="4" t="s">
        <v>2</v>
      </c>
      <c r="B4" s="5" t="s">
        <v>3</v>
      </c>
      <c r="C4" s="19">
        <f>C5+C31</f>
        <v>70995231.400000006</v>
      </c>
      <c r="D4" s="19">
        <f t="shared" ref="D4:F4" si="0">D5+D31</f>
        <v>70930131.400000006</v>
      </c>
      <c r="E4" s="19">
        <f t="shared" si="0"/>
        <v>60984159.299999997</v>
      </c>
      <c r="F4" s="19">
        <f t="shared" si="0"/>
        <v>60927248.600000001</v>
      </c>
      <c r="G4" s="6">
        <f t="shared" ref="G4:H19" si="1">E4/C4*100</f>
        <v>85.9</v>
      </c>
      <c r="H4" s="6">
        <f t="shared" si="1"/>
        <v>85.9</v>
      </c>
      <c r="I4" s="6">
        <f>I5+I31</f>
        <v>44456372.399999999</v>
      </c>
      <c r="J4" s="6">
        <f>J5+J31</f>
        <v>44384248.200000003</v>
      </c>
      <c r="K4" s="24">
        <f t="shared" ref="K4:K12" si="2">E4/I4*100</f>
        <v>137.19999999999999</v>
      </c>
      <c r="L4" s="24">
        <f t="shared" ref="L4:L12" si="3">F4/J4*100</f>
        <v>137.30000000000001</v>
      </c>
    </row>
    <row r="5" spans="1:72" x14ac:dyDescent="0.25">
      <c r="A5" s="8"/>
      <c r="B5" s="9" t="s">
        <v>4</v>
      </c>
      <c r="C5" s="19">
        <f>C6+C9+C15+C21+C27+C30</f>
        <v>68427744</v>
      </c>
      <c r="D5" s="19">
        <f t="shared" ref="D5:F5" si="4">D6+D9+D15+D21+D27+D30</f>
        <v>68427744</v>
      </c>
      <c r="E5" s="19">
        <f t="shared" si="4"/>
        <v>58457934.700000003</v>
      </c>
      <c r="F5" s="19">
        <f t="shared" si="4"/>
        <v>58457934.700000003</v>
      </c>
      <c r="G5" s="6">
        <f t="shared" si="1"/>
        <v>85.4</v>
      </c>
      <c r="H5" s="6">
        <f t="shared" si="1"/>
        <v>85.4</v>
      </c>
      <c r="I5" s="6">
        <f>I6+I9+I15+I21+I27+I30</f>
        <v>42434153.899999999</v>
      </c>
      <c r="J5" s="6">
        <f>J6+J9+J15+J21+J27+J30</f>
        <v>42434153.899999999</v>
      </c>
      <c r="K5" s="7">
        <f t="shared" si="2"/>
        <v>137.80000000000001</v>
      </c>
      <c r="L5" s="7">
        <f t="shared" si="3"/>
        <v>137.80000000000001</v>
      </c>
    </row>
    <row r="6" spans="1:72" x14ac:dyDescent="0.25">
      <c r="A6" s="4" t="s">
        <v>5</v>
      </c>
      <c r="B6" s="5" t="s">
        <v>6</v>
      </c>
      <c r="C6" s="19">
        <f>C7+C8</f>
        <v>43451266.200000003</v>
      </c>
      <c r="D6" s="19">
        <f t="shared" ref="D6:F6" si="5">D7+D8</f>
        <v>43451266.200000003</v>
      </c>
      <c r="E6" s="19">
        <f t="shared" si="5"/>
        <v>40572345.100000001</v>
      </c>
      <c r="F6" s="19">
        <f t="shared" si="5"/>
        <v>40572345.100000001</v>
      </c>
      <c r="G6" s="6">
        <f t="shared" si="1"/>
        <v>93.4</v>
      </c>
      <c r="H6" s="6">
        <f t="shared" si="1"/>
        <v>93.4</v>
      </c>
      <c r="I6" s="6">
        <f>I7+I8</f>
        <v>26273525.800000001</v>
      </c>
      <c r="J6" s="6">
        <f>J7+J8</f>
        <v>26273525.800000001</v>
      </c>
      <c r="K6" s="7">
        <f t="shared" si="2"/>
        <v>154.4</v>
      </c>
      <c r="L6" s="7">
        <f t="shared" si="3"/>
        <v>154.4</v>
      </c>
    </row>
    <row r="7" spans="1:72" x14ac:dyDescent="0.25">
      <c r="A7" s="10" t="s">
        <v>7</v>
      </c>
      <c r="B7" s="11" t="s">
        <v>8</v>
      </c>
      <c r="C7" s="20">
        <v>12781248.1</v>
      </c>
      <c r="D7" s="20">
        <v>12781248.1</v>
      </c>
      <c r="E7" s="20">
        <v>17282728.199999999</v>
      </c>
      <c r="F7" s="20">
        <v>17282728.199999999</v>
      </c>
      <c r="G7" s="12">
        <f>E7/C7*100</f>
        <v>135.19999999999999</v>
      </c>
      <c r="H7" s="12">
        <f>F7/D7*100</f>
        <v>135.19999999999999</v>
      </c>
      <c r="I7" s="12">
        <v>7139190.9000000004</v>
      </c>
      <c r="J7" s="12">
        <v>7139190.9000000004</v>
      </c>
      <c r="K7" s="13">
        <f>E7/I7*100</f>
        <v>242.1</v>
      </c>
      <c r="L7" s="13">
        <f>F7/J7*100</f>
        <v>242.1</v>
      </c>
    </row>
    <row r="8" spans="1:72" x14ac:dyDescent="0.25">
      <c r="A8" s="14" t="s">
        <v>9</v>
      </c>
      <c r="B8" s="11" t="s">
        <v>10</v>
      </c>
      <c r="C8" s="20">
        <v>30670018.100000001</v>
      </c>
      <c r="D8" s="20">
        <v>30670018.100000001</v>
      </c>
      <c r="E8" s="20">
        <v>23289616.899999999</v>
      </c>
      <c r="F8" s="20">
        <v>23289616.899999999</v>
      </c>
      <c r="G8" s="12">
        <f>E8/C8*100</f>
        <v>75.900000000000006</v>
      </c>
      <c r="H8" s="12">
        <f>F8/D8*100</f>
        <v>75.900000000000006</v>
      </c>
      <c r="I8" s="12">
        <v>19134334.899999999</v>
      </c>
      <c r="J8" s="12">
        <v>19134334.899999999</v>
      </c>
      <c r="K8" s="13">
        <f>E8/I8*100</f>
        <v>121.7</v>
      </c>
      <c r="L8" s="13">
        <f>F8/J8*100</f>
        <v>121.7</v>
      </c>
    </row>
    <row r="9" spans="1:72" ht="51" x14ac:dyDescent="0.25">
      <c r="A9" s="4" t="s">
        <v>11</v>
      </c>
      <c r="B9" s="5" t="s">
        <v>12</v>
      </c>
      <c r="C9" s="19">
        <f>C10</f>
        <v>9176002.5999999996</v>
      </c>
      <c r="D9" s="19">
        <f t="shared" ref="D9:F9" si="6">D10</f>
        <v>9176002.5999999996</v>
      </c>
      <c r="E9" s="19">
        <f t="shared" si="6"/>
        <v>6778398.2999999998</v>
      </c>
      <c r="F9" s="19">
        <f t="shared" si="6"/>
        <v>6778398.2999999998</v>
      </c>
      <c r="G9" s="6">
        <f t="shared" si="1"/>
        <v>73.900000000000006</v>
      </c>
      <c r="H9" s="6">
        <f t="shared" si="1"/>
        <v>73.900000000000006</v>
      </c>
      <c r="I9" s="6">
        <f>I10</f>
        <v>6558751.5</v>
      </c>
      <c r="J9" s="6">
        <f>J10</f>
        <v>6558751.5</v>
      </c>
      <c r="K9" s="13">
        <f t="shared" si="2"/>
        <v>103.3</v>
      </c>
      <c r="L9" s="13">
        <f t="shared" si="3"/>
        <v>103.3</v>
      </c>
    </row>
    <row r="10" spans="1:72" ht="38.25" x14ac:dyDescent="0.25">
      <c r="A10" s="14" t="s">
        <v>13</v>
      </c>
      <c r="B10" s="11" t="s">
        <v>14</v>
      </c>
      <c r="C10" s="24">
        <f>C11+C12+C13+C14</f>
        <v>9176002.5999999996</v>
      </c>
      <c r="D10" s="24">
        <f t="shared" ref="D10:F10" si="7">D11+D12+D13+D14</f>
        <v>9176002.5999999996</v>
      </c>
      <c r="E10" s="24">
        <f t="shared" si="7"/>
        <v>6778398.2999999998</v>
      </c>
      <c r="F10" s="24">
        <f t="shared" si="7"/>
        <v>6778398.2999999998</v>
      </c>
      <c r="G10" s="12">
        <f t="shared" si="1"/>
        <v>73.900000000000006</v>
      </c>
      <c r="H10" s="12">
        <f t="shared" si="1"/>
        <v>73.900000000000006</v>
      </c>
      <c r="I10" s="12">
        <f>I11+I12+I13+I14</f>
        <v>6558751.5</v>
      </c>
      <c r="J10" s="12">
        <f>J11+J12+J13+J14</f>
        <v>6558751.5</v>
      </c>
      <c r="K10" s="13">
        <f t="shared" si="2"/>
        <v>103.3</v>
      </c>
      <c r="L10" s="13">
        <f t="shared" si="3"/>
        <v>103.3</v>
      </c>
    </row>
    <row r="11" spans="1:72" x14ac:dyDescent="0.25">
      <c r="A11" s="14"/>
      <c r="B11" s="15" t="s">
        <v>51</v>
      </c>
      <c r="C11" s="20">
        <v>54941.1</v>
      </c>
      <c r="D11" s="20">
        <v>54941.1</v>
      </c>
      <c r="E11" s="20">
        <v>22580.5</v>
      </c>
      <c r="F11" s="20">
        <v>22580.5</v>
      </c>
      <c r="G11" s="12">
        <f t="shared" si="1"/>
        <v>41.1</v>
      </c>
      <c r="H11" s="12">
        <f t="shared" si="1"/>
        <v>41.1</v>
      </c>
      <c r="I11" s="12">
        <v>34194.400000000001</v>
      </c>
      <c r="J11" s="12">
        <v>34194.400000000001</v>
      </c>
      <c r="K11" s="13">
        <f t="shared" si="2"/>
        <v>66</v>
      </c>
      <c r="L11" s="13">
        <f t="shared" si="3"/>
        <v>66</v>
      </c>
    </row>
    <row r="12" spans="1:72" x14ac:dyDescent="0.25">
      <c r="A12" s="14"/>
      <c r="B12" s="16" t="s">
        <v>52</v>
      </c>
      <c r="C12" s="20">
        <v>1616083</v>
      </c>
      <c r="D12" s="20">
        <v>1616083</v>
      </c>
      <c r="E12" s="20">
        <v>1073382.7</v>
      </c>
      <c r="F12" s="20">
        <v>1073382.7</v>
      </c>
      <c r="G12" s="12">
        <f t="shared" si="1"/>
        <v>66.400000000000006</v>
      </c>
      <c r="H12" s="12">
        <f t="shared" si="1"/>
        <v>66.400000000000006</v>
      </c>
      <c r="I12" s="12">
        <v>974409.1</v>
      </c>
      <c r="J12" s="12">
        <v>974409.1</v>
      </c>
      <c r="K12" s="13">
        <f t="shared" si="2"/>
        <v>110.2</v>
      </c>
      <c r="L12" s="13">
        <f t="shared" si="3"/>
        <v>110.2</v>
      </c>
    </row>
    <row r="13" spans="1:72" x14ac:dyDescent="0.25">
      <c r="A13" s="14"/>
      <c r="B13" s="16" t="s">
        <v>54</v>
      </c>
      <c r="C13" s="20">
        <v>2267</v>
      </c>
      <c r="D13" s="20">
        <v>2267</v>
      </c>
      <c r="E13" s="20">
        <v>2889.6</v>
      </c>
      <c r="F13" s="20">
        <v>2889.6</v>
      </c>
      <c r="G13" s="12">
        <f t="shared" si="1"/>
        <v>127.5</v>
      </c>
      <c r="H13" s="12">
        <f t="shared" si="1"/>
        <v>127.5</v>
      </c>
      <c r="I13" s="12">
        <v>2813.6</v>
      </c>
      <c r="J13" s="12">
        <v>2813.6</v>
      </c>
      <c r="K13" s="13">
        <f t="shared" ref="K13:L19" si="8">E13/I12*100</f>
        <v>0.3</v>
      </c>
      <c r="L13" s="13">
        <f t="shared" si="8"/>
        <v>0.3</v>
      </c>
    </row>
    <row r="14" spans="1:72" x14ac:dyDescent="0.25">
      <c r="A14" s="14"/>
      <c r="B14" s="16" t="s">
        <v>15</v>
      </c>
      <c r="C14" s="20">
        <v>7502711.5</v>
      </c>
      <c r="D14" s="20">
        <v>7502711.5</v>
      </c>
      <c r="E14" s="20">
        <v>5679545.5</v>
      </c>
      <c r="F14" s="20">
        <v>5679545.5</v>
      </c>
      <c r="G14" s="12">
        <f>E14/C14*100</f>
        <v>75.7</v>
      </c>
      <c r="H14" s="12">
        <f>F14/D14*100</f>
        <v>75.7</v>
      </c>
      <c r="I14" s="12">
        <v>5547334.4000000004</v>
      </c>
      <c r="J14" s="12">
        <v>5547334.4000000004</v>
      </c>
      <c r="K14" s="13">
        <f t="shared" si="8"/>
        <v>201860.4</v>
      </c>
      <c r="L14" s="13">
        <f t="shared" si="8"/>
        <v>201860.4</v>
      </c>
    </row>
    <row r="15" spans="1:72" s="23" customFormat="1" ht="25.5" x14ac:dyDescent="0.25">
      <c r="A15" s="21" t="s">
        <v>16</v>
      </c>
      <c r="B15" s="27" t="s">
        <v>17</v>
      </c>
      <c r="C15" s="19">
        <f>C16+C17+C18+C19+C20</f>
        <v>3832508.7</v>
      </c>
      <c r="D15" s="19">
        <f t="shared" ref="D15" si="9">D16+D17+D18+D19+D20</f>
        <v>3832508.7</v>
      </c>
      <c r="E15" s="19">
        <v>2891330.9</v>
      </c>
      <c r="F15" s="19">
        <v>2891330.9</v>
      </c>
      <c r="G15" s="19">
        <f t="shared" si="1"/>
        <v>75.400000000000006</v>
      </c>
      <c r="H15" s="19">
        <f t="shared" si="1"/>
        <v>75.400000000000006</v>
      </c>
      <c r="I15" s="6">
        <f>I16+I17+I18+I19+I20</f>
        <v>2467742.4</v>
      </c>
      <c r="J15" s="6">
        <f>J16+J17+J18+J19+J20</f>
        <v>2467742.4</v>
      </c>
      <c r="K15" s="24">
        <f t="shared" si="8"/>
        <v>52.1</v>
      </c>
      <c r="L15" s="24">
        <f t="shared" si="8"/>
        <v>52.1</v>
      </c>
      <c r="M15" s="29"/>
      <c r="N15" s="29"/>
      <c r="O15" s="29"/>
      <c r="P15" s="29"/>
      <c r="Q15" s="29"/>
      <c r="R15" s="29"/>
      <c r="S15" s="29"/>
      <c r="T15" s="29"/>
      <c r="U15" s="29"/>
      <c r="V15" s="29"/>
      <c r="W15" s="29"/>
      <c r="X15" s="29"/>
      <c r="Y15" s="29"/>
      <c r="Z15" s="29"/>
      <c r="AA15" s="29"/>
      <c r="AB15" s="29"/>
      <c r="AC15" s="29"/>
      <c r="AD15" s="29"/>
      <c r="AE15" s="29"/>
      <c r="AF15" s="29"/>
      <c r="AG15" s="29"/>
      <c r="AH15" s="29"/>
      <c r="AI15" s="29"/>
      <c r="AJ15" s="29"/>
      <c r="AK15" s="29"/>
      <c r="AL15" s="29"/>
      <c r="AM15" s="29"/>
      <c r="AN15" s="29"/>
      <c r="AO15" s="29"/>
      <c r="AP15" s="29"/>
      <c r="AQ15" s="29"/>
      <c r="AR15" s="29"/>
      <c r="AS15" s="29"/>
      <c r="AT15" s="29"/>
      <c r="AU15" s="29"/>
      <c r="AV15" s="29"/>
      <c r="AW15" s="29"/>
      <c r="AX15" s="29"/>
      <c r="AY15" s="29"/>
      <c r="AZ15" s="29"/>
      <c r="BA15" s="29"/>
      <c r="BB15" s="29"/>
      <c r="BC15" s="29"/>
      <c r="BD15" s="29"/>
      <c r="BE15" s="29"/>
      <c r="BF15" s="29"/>
      <c r="BG15" s="29"/>
      <c r="BH15" s="29"/>
      <c r="BI15" s="29"/>
      <c r="BJ15" s="29"/>
      <c r="BK15" s="29"/>
      <c r="BL15" s="29"/>
      <c r="BM15" s="29"/>
      <c r="BN15" s="29"/>
      <c r="BO15" s="29"/>
      <c r="BP15" s="29"/>
      <c r="BQ15" s="29"/>
      <c r="BR15" s="29"/>
      <c r="BS15" s="29"/>
      <c r="BT15" s="29"/>
    </row>
    <row r="16" spans="1:72" ht="38.25" x14ac:dyDescent="0.25">
      <c r="A16" s="14" t="s">
        <v>18</v>
      </c>
      <c r="B16" s="11" t="s">
        <v>19</v>
      </c>
      <c r="C16" s="20">
        <v>3598904.2</v>
      </c>
      <c r="D16" s="20">
        <v>3598904.2</v>
      </c>
      <c r="E16" s="20">
        <v>2737333.3</v>
      </c>
      <c r="F16" s="20">
        <v>2737333.3</v>
      </c>
      <c r="G16" s="12">
        <f t="shared" si="1"/>
        <v>76.099999999999994</v>
      </c>
      <c r="H16" s="12">
        <f t="shared" si="1"/>
        <v>76.099999999999994</v>
      </c>
      <c r="I16" s="12">
        <v>2310554.2000000002</v>
      </c>
      <c r="J16" s="12">
        <v>2310554.2000000002</v>
      </c>
      <c r="K16" s="26">
        <f t="shared" si="8"/>
        <v>110.9</v>
      </c>
      <c r="L16" s="26">
        <f t="shared" si="8"/>
        <v>110.9</v>
      </c>
    </row>
    <row r="17" spans="1:35" ht="25.5" x14ac:dyDescent="0.25">
      <c r="A17" s="10" t="s">
        <v>20</v>
      </c>
      <c r="B17" s="11" t="s">
        <v>21</v>
      </c>
      <c r="C17" s="20">
        <v>351.7</v>
      </c>
      <c r="D17" s="20">
        <v>351.7</v>
      </c>
      <c r="E17" s="22">
        <v>-4349.5</v>
      </c>
      <c r="F17" s="22">
        <v>-4349.5</v>
      </c>
      <c r="G17" s="12">
        <f t="shared" si="1"/>
        <v>-1236.7</v>
      </c>
      <c r="H17" s="12">
        <f t="shared" si="1"/>
        <v>-1236.7</v>
      </c>
      <c r="I17" s="12">
        <v>1280</v>
      </c>
      <c r="J17" s="12">
        <v>1280</v>
      </c>
      <c r="K17" s="26">
        <f t="shared" si="8"/>
        <v>-0.2</v>
      </c>
      <c r="L17" s="26">
        <f t="shared" si="8"/>
        <v>-0.2</v>
      </c>
    </row>
    <row r="18" spans="1:35" x14ac:dyDescent="0.25">
      <c r="A18" s="14" t="s">
        <v>22</v>
      </c>
      <c r="B18" s="11" t="s">
        <v>23</v>
      </c>
      <c r="C18" s="20">
        <v>12356.4</v>
      </c>
      <c r="D18" s="20">
        <v>12356.4</v>
      </c>
      <c r="E18" s="20">
        <v>9048.6</v>
      </c>
      <c r="F18" s="20">
        <v>9048.6</v>
      </c>
      <c r="G18" s="12">
        <f t="shared" si="1"/>
        <v>73.2</v>
      </c>
      <c r="H18" s="12">
        <f t="shared" si="1"/>
        <v>73.2</v>
      </c>
      <c r="I18" s="12">
        <v>11094.9</v>
      </c>
      <c r="J18" s="12">
        <v>11094.9</v>
      </c>
      <c r="K18" s="26">
        <f t="shared" si="8"/>
        <v>706.9</v>
      </c>
      <c r="L18" s="26">
        <f t="shared" si="8"/>
        <v>706.9</v>
      </c>
    </row>
    <row r="19" spans="1:35" ht="38.25" x14ac:dyDescent="0.25">
      <c r="A19" s="14" t="s">
        <v>24</v>
      </c>
      <c r="B19" s="11" t="s">
        <v>25</v>
      </c>
      <c r="C19" s="20">
        <v>185636.4</v>
      </c>
      <c r="D19" s="20">
        <v>185636.4</v>
      </c>
      <c r="E19" s="20">
        <v>86336.5</v>
      </c>
      <c r="F19" s="20">
        <v>86336.5</v>
      </c>
      <c r="G19" s="12">
        <f t="shared" si="1"/>
        <v>46.5</v>
      </c>
      <c r="H19" s="12">
        <f t="shared" si="1"/>
        <v>46.5</v>
      </c>
      <c r="I19" s="12">
        <v>117942.2</v>
      </c>
      <c r="J19" s="12">
        <v>117942.2</v>
      </c>
      <c r="K19" s="26">
        <f t="shared" si="8"/>
        <v>778.2</v>
      </c>
      <c r="L19" s="26">
        <f t="shared" si="8"/>
        <v>778.2</v>
      </c>
    </row>
    <row r="20" spans="1:35" x14ac:dyDescent="0.25">
      <c r="A20" s="18" t="s">
        <v>55</v>
      </c>
      <c r="B20" s="28" t="s">
        <v>56</v>
      </c>
      <c r="C20" s="20">
        <v>35260</v>
      </c>
      <c r="D20" s="20">
        <v>35260</v>
      </c>
      <c r="E20" s="20">
        <v>62962.1</v>
      </c>
      <c r="F20" s="20">
        <v>62962.1</v>
      </c>
      <c r="G20" s="12">
        <f t="shared" ref="G20:H31" si="10">E20/C20*100</f>
        <v>178.6</v>
      </c>
      <c r="H20" s="12">
        <f t="shared" si="10"/>
        <v>178.6</v>
      </c>
      <c r="I20" s="12">
        <v>26871.1</v>
      </c>
      <c r="J20" s="12">
        <v>26871.1</v>
      </c>
      <c r="K20" s="26" t="s">
        <v>48</v>
      </c>
      <c r="L20" s="26" t="s">
        <v>48</v>
      </c>
    </row>
    <row r="21" spans="1:35" x14ac:dyDescent="0.25">
      <c r="A21" s="4" t="s">
        <v>26</v>
      </c>
      <c r="B21" s="5" t="s">
        <v>27</v>
      </c>
      <c r="C21" s="19">
        <v>7770174.0999999996</v>
      </c>
      <c r="D21" s="19">
        <v>7770174.0999999996</v>
      </c>
      <c r="E21" s="19">
        <f t="shared" ref="E21:F21" si="11">E22+E23+E24+E25+E26</f>
        <v>4930788.4000000004</v>
      </c>
      <c r="F21" s="19">
        <f t="shared" si="11"/>
        <v>4930788.4000000004</v>
      </c>
      <c r="G21" s="6">
        <f t="shared" si="10"/>
        <v>63.5</v>
      </c>
      <c r="H21" s="6">
        <f t="shared" si="10"/>
        <v>63.5</v>
      </c>
      <c r="I21" s="6">
        <f>I22+I23+I24+I25+I26</f>
        <v>4910863.3</v>
      </c>
      <c r="J21" s="6">
        <f>J22+J23+J24+J25+J26</f>
        <v>4910863.3</v>
      </c>
      <c r="K21" s="24">
        <f t="shared" ref="K21:K31" si="12">E21/I20*100</f>
        <v>18349.8</v>
      </c>
      <c r="L21" s="24">
        <f t="shared" ref="L21:L31" si="13">F21/J20*100</f>
        <v>18349.8</v>
      </c>
    </row>
    <row r="22" spans="1:35" x14ac:dyDescent="0.25">
      <c r="A22" s="14" t="s">
        <v>28</v>
      </c>
      <c r="B22" s="11" t="s">
        <v>29</v>
      </c>
      <c r="C22" s="20">
        <v>388676.5</v>
      </c>
      <c r="D22" s="20">
        <v>388676.5</v>
      </c>
      <c r="E22" s="20">
        <v>65334.5</v>
      </c>
      <c r="F22" s="20">
        <v>65334.5</v>
      </c>
      <c r="G22" s="12">
        <f t="shared" si="10"/>
        <v>16.8</v>
      </c>
      <c r="H22" s="12">
        <f t="shared" si="10"/>
        <v>16.8</v>
      </c>
      <c r="I22" s="12">
        <v>75813</v>
      </c>
      <c r="J22" s="12">
        <v>75813</v>
      </c>
      <c r="K22" s="26">
        <f t="shared" si="12"/>
        <v>1.3</v>
      </c>
      <c r="L22" s="26">
        <f t="shared" si="13"/>
        <v>1.3</v>
      </c>
    </row>
    <row r="23" spans="1:35" x14ac:dyDescent="0.25">
      <c r="A23" s="14" t="s">
        <v>30</v>
      </c>
      <c r="B23" s="11" t="s">
        <v>31</v>
      </c>
      <c r="C23" s="20">
        <v>6103693.0999999996</v>
      </c>
      <c r="D23" s="20">
        <v>6103693.0999999996</v>
      </c>
      <c r="E23" s="20">
        <v>4377790.5999999996</v>
      </c>
      <c r="F23" s="20">
        <v>4377790.5999999996</v>
      </c>
      <c r="G23" s="12">
        <f>E23/C23*100</f>
        <v>71.7</v>
      </c>
      <c r="H23" s="12">
        <f t="shared" si="10"/>
        <v>71.7</v>
      </c>
      <c r="I23" s="12">
        <v>4284359.0999999996</v>
      </c>
      <c r="J23" s="12">
        <v>4284359.0999999996</v>
      </c>
      <c r="K23" s="26">
        <f t="shared" si="12"/>
        <v>5774.5</v>
      </c>
      <c r="L23" s="26">
        <f t="shared" si="13"/>
        <v>5774.5</v>
      </c>
    </row>
    <row r="24" spans="1:35" x14ac:dyDescent="0.25">
      <c r="A24" s="14" t="s">
        <v>32</v>
      </c>
      <c r="B24" s="11" t="s">
        <v>33</v>
      </c>
      <c r="C24" s="20">
        <v>751793.8</v>
      </c>
      <c r="D24" s="20">
        <v>751793.8</v>
      </c>
      <c r="E24" s="20">
        <v>260407.8</v>
      </c>
      <c r="F24" s="20">
        <v>260407.8</v>
      </c>
      <c r="G24" s="12">
        <f>E24/C24*100</f>
        <v>34.6</v>
      </c>
      <c r="H24" s="12">
        <f t="shared" si="10"/>
        <v>34.6</v>
      </c>
      <c r="I24" s="12">
        <v>256409.7</v>
      </c>
      <c r="J24" s="12">
        <v>256409.7</v>
      </c>
      <c r="K24" s="26">
        <f t="shared" si="12"/>
        <v>6.1</v>
      </c>
      <c r="L24" s="26">
        <f t="shared" si="13"/>
        <v>6.1</v>
      </c>
    </row>
    <row r="25" spans="1:35" x14ac:dyDescent="0.25">
      <c r="A25" s="14" t="s">
        <v>34</v>
      </c>
      <c r="B25" s="17" t="s">
        <v>35</v>
      </c>
      <c r="C25" s="20">
        <v>1680</v>
      </c>
      <c r="D25" s="20">
        <v>1680</v>
      </c>
      <c r="E25" s="20">
        <v>1162.3</v>
      </c>
      <c r="F25" s="20">
        <v>1162.3</v>
      </c>
      <c r="G25" s="12">
        <f>E25/C25*100</f>
        <v>69.2</v>
      </c>
      <c r="H25" s="12">
        <f t="shared" si="10"/>
        <v>69.2</v>
      </c>
      <c r="I25" s="12">
        <v>1162.2</v>
      </c>
      <c r="J25" s="12">
        <v>1162.2</v>
      </c>
      <c r="K25" s="26">
        <f t="shared" si="12"/>
        <v>0.5</v>
      </c>
      <c r="L25" s="26">
        <f t="shared" si="13"/>
        <v>0.5</v>
      </c>
    </row>
    <row r="26" spans="1:35" x14ac:dyDescent="0.25">
      <c r="A26" s="14" t="s">
        <v>36</v>
      </c>
      <c r="B26" s="11" t="s">
        <v>37</v>
      </c>
      <c r="C26" s="20">
        <v>524330.6</v>
      </c>
      <c r="D26" s="20">
        <v>524330.6</v>
      </c>
      <c r="E26" s="20">
        <v>226093.2</v>
      </c>
      <c r="F26" s="20">
        <v>226093.2</v>
      </c>
      <c r="G26" s="12">
        <f>E26/C26*100</f>
        <v>43.1</v>
      </c>
      <c r="H26" s="12">
        <f t="shared" si="10"/>
        <v>43.1</v>
      </c>
      <c r="I26" s="12">
        <v>293119.3</v>
      </c>
      <c r="J26" s="12">
        <v>293119.3</v>
      </c>
      <c r="K26" s="26">
        <f t="shared" si="12"/>
        <v>19453.900000000001</v>
      </c>
      <c r="L26" s="26">
        <f t="shared" si="13"/>
        <v>19453.900000000001</v>
      </c>
    </row>
    <row r="27" spans="1:35" ht="25.5" x14ac:dyDescent="0.25">
      <c r="A27" s="14" t="s">
        <v>38</v>
      </c>
      <c r="B27" s="5" t="s">
        <v>39</v>
      </c>
      <c r="C27" s="19">
        <f>C28+C29</f>
        <v>3932912.7</v>
      </c>
      <c r="D27" s="19">
        <f t="shared" ref="D27:F27" si="14">D28+D29</f>
        <v>3932912.7</v>
      </c>
      <c r="E27" s="19">
        <f t="shared" si="14"/>
        <v>3051020</v>
      </c>
      <c r="F27" s="19">
        <f t="shared" si="14"/>
        <v>3051020</v>
      </c>
      <c r="G27" s="6">
        <f t="shared" si="10"/>
        <v>77.599999999999994</v>
      </c>
      <c r="H27" s="6">
        <f t="shared" si="10"/>
        <v>77.599999999999994</v>
      </c>
      <c r="I27" s="6">
        <f>I28+I29</f>
        <v>2018541.1</v>
      </c>
      <c r="J27" s="6">
        <f>J28+J29</f>
        <v>2018541.1</v>
      </c>
      <c r="K27" s="24">
        <f t="shared" si="12"/>
        <v>1040.9000000000001</v>
      </c>
      <c r="L27" s="24">
        <f t="shared" si="13"/>
        <v>1040.9000000000001</v>
      </c>
    </row>
    <row r="28" spans="1:35" x14ac:dyDescent="0.25">
      <c r="A28" s="14" t="s">
        <v>40</v>
      </c>
      <c r="B28" s="11" t="s">
        <v>41</v>
      </c>
      <c r="C28" s="20">
        <v>3918196.7</v>
      </c>
      <c r="D28" s="20">
        <v>3918196.7</v>
      </c>
      <c r="E28" s="20">
        <v>3040481.7</v>
      </c>
      <c r="F28" s="20">
        <v>3040481.7</v>
      </c>
      <c r="G28" s="12">
        <f t="shared" si="10"/>
        <v>77.599999999999994</v>
      </c>
      <c r="H28" s="12">
        <f t="shared" si="10"/>
        <v>77.599999999999994</v>
      </c>
      <c r="I28" s="12">
        <v>2007820.7</v>
      </c>
      <c r="J28" s="12">
        <v>2007820.7</v>
      </c>
      <c r="K28" s="26">
        <f t="shared" si="12"/>
        <v>150.6</v>
      </c>
      <c r="L28" s="26">
        <f t="shared" si="13"/>
        <v>150.6</v>
      </c>
    </row>
    <row r="29" spans="1:35" ht="25.5" customHeight="1" x14ac:dyDescent="0.25">
      <c r="A29" s="14" t="s">
        <v>42</v>
      </c>
      <c r="B29" s="11" t="s">
        <v>43</v>
      </c>
      <c r="C29" s="20">
        <v>14716</v>
      </c>
      <c r="D29" s="20">
        <v>14716</v>
      </c>
      <c r="E29" s="20">
        <v>10538.3</v>
      </c>
      <c r="F29" s="20">
        <v>10538.3</v>
      </c>
      <c r="G29" s="12">
        <f>E29/C29*100</f>
        <v>71.599999999999994</v>
      </c>
      <c r="H29" s="12">
        <f t="shared" si="10"/>
        <v>71.599999999999994</v>
      </c>
      <c r="I29" s="12">
        <v>10720.4</v>
      </c>
      <c r="J29" s="12">
        <v>10720.4</v>
      </c>
      <c r="K29" s="26">
        <f t="shared" si="12"/>
        <v>0.5</v>
      </c>
      <c r="L29" s="26">
        <f t="shared" si="13"/>
        <v>0.5</v>
      </c>
    </row>
    <row r="30" spans="1:35" s="23" customFormat="1" x14ac:dyDescent="0.25">
      <c r="A30" s="21"/>
      <c r="B30" s="27" t="s">
        <v>44</v>
      </c>
      <c r="C30" s="24">
        <v>264879.7</v>
      </c>
      <c r="D30" s="24">
        <v>264879.7</v>
      </c>
      <c r="E30" s="24">
        <v>234052</v>
      </c>
      <c r="F30" s="24">
        <v>234052</v>
      </c>
      <c r="G30" s="19">
        <f>E30/C30*100</f>
        <v>88.4</v>
      </c>
      <c r="H30" s="19">
        <f t="shared" si="10"/>
        <v>88.4</v>
      </c>
      <c r="I30" s="6">
        <v>204729.8</v>
      </c>
      <c r="J30" s="6">
        <v>204729.8</v>
      </c>
      <c r="K30" s="24">
        <f t="shared" si="12"/>
        <v>2183.1999999999998</v>
      </c>
      <c r="L30" s="24">
        <f t="shared" si="13"/>
        <v>2183.1999999999998</v>
      </c>
      <c r="M30" s="29"/>
      <c r="N30" s="29"/>
      <c r="O30" s="29"/>
      <c r="P30" s="29"/>
      <c r="Q30" s="29"/>
      <c r="R30" s="29"/>
      <c r="S30" s="29"/>
      <c r="T30" s="29"/>
      <c r="U30" s="29"/>
      <c r="V30" s="29"/>
      <c r="W30" s="29"/>
      <c r="X30" s="29"/>
      <c r="Y30" s="29"/>
      <c r="Z30" s="29"/>
      <c r="AA30" s="29"/>
      <c r="AB30" s="29"/>
      <c r="AC30" s="29"/>
      <c r="AD30" s="29"/>
      <c r="AE30" s="29"/>
      <c r="AF30" s="29"/>
      <c r="AG30" s="29"/>
      <c r="AH30" s="29"/>
      <c r="AI30" s="29"/>
    </row>
    <row r="31" spans="1:35" s="29" customFormat="1" x14ac:dyDescent="0.25">
      <c r="A31" s="21"/>
      <c r="B31" s="27" t="s">
        <v>45</v>
      </c>
      <c r="C31" s="25">
        <v>2567487.4</v>
      </c>
      <c r="D31" s="25">
        <v>2502387.4</v>
      </c>
      <c r="E31" s="25">
        <v>2526224.6</v>
      </c>
      <c r="F31" s="25">
        <v>2469313.9</v>
      </c>
      <c r="G31" s="19">
        <f>E31/C31*100</f>
        <v>98.4</v>
      </c>
      <c r="H31" s="19">
        <f t="shared" si="10"/>
        <v>98.7</v>
      </c>
      <c r="I31" s="6">
        <v>2022218.5</v>
      </c>
      <c r="J31" s="6">
        <v>1950094.3</v>
      </c>
      <c r="K31" s="24">
        <f t="shared" si="12"/>
        <v>1233.9000000000001</v>
      </c>
      <c r="L31" s="24">
        <f t="shared" si="13"/>
        <v>1206.0999999999999</v>
      </c>
    </row>
    <row r="32" spans="1:35" x14ac:dyDescent="0.25">
      <c r="A32" s="21" t="s">
        <v>64</v>
      </c>
      <c r="B32" s="31" t="s">
        <v>65</v>
      </c>
      <c r="C32" s="24">
        <v>78819994.299999997</v>
      </c>
      <c r="D32" s="24">
        <v>56285748.100000001</v>
      </c>
      <c r="E32" s="24">
        <v>54892259.399999999</v>
      </c>
      <c r="F32" s="24">
        <v>38054005.700000003</v>
      </c>
      <c r="G32" s="19">
        <f t="shared" ref="G32:H44" si="15">E32/C32*100</f>
        <v>69.599999999999994</v>
      </c>
      <c r="H32" s="19">
        <f>F32/D32*100</f>
        <v>67.599999999999994</v>
      </c>
      <c r="I32" s="32">
        <v>50211593.600000001</v>
      </c>
      <c r="J32" s="32">
        <v>37322348.899999999</v>
      </c>
      <c r="K32" s="24">
        <f>E32/I32*100</f>
        <v>109.3</v>
      </c>
      <c r="L32" s="24">
        <f>F32/J32*100</f>
        <v>102</v>
      </c>
    </row>
    <row r="33" spans="1:12" ht="51.75" x14ac:dyDescent="0.25">
      <c r="A33" s="21" t="s">
        <v>66</v>
      </c>
      <c r="B33" s="31" t="s">
        <v>67</v>
      </c>
      <c r="C33" s="24">
        <v>77614783.200000003</v>
      </c>
      <c r="D33" s="24">
        <v>55062737</v>
      </c>
      <c r="E33" s="24">
        <v>53866169.799999997</v>
      </c>
      <c r="F33" s="24">
        <v>36878100</v>
      </c>
      <c r="G33" s="19">
        <f t="shared" si="15"/>
        <v>69.400000000000006</v>
      </c>
      <c r="H33" s="19">
        <f>F33/D33*100</f>
        <v>67</v>
      </c>
      <c r="I33" s="19">
        <v>52146312</v>
      </c>
      <c r="J33" s="19">
        <v>36078973.100000001</v>
      </c>
      <c r="K33" s="24">
        <f>E33/I33*100</f>
        <v>103.3</v>
      </c>
      <c r="L33" s="24">
        <f t="shared" ref="K33:L44" si="16">F33/J33*100</f>
        <v>102.2</v>
      </c>
    </row>
    <row r="34" spans="1:12" ht="26.25" x14ac:dyDescent="0.25">
      <c r="A34" s="18" t="s">
        <v>68</v>
      </c>
      <c r="B34" s="33" t="s">
        <v>69</v>
      </c>
      <c r="C34" s="26">
        <v>16193419.699999999</v>
      </c>
      <c r="D34" s="26">
        <v>16193419.699999999</v>
      </c>
      <c r="E34" s="26">
        <v>11603537.5</v>
      </c>
      <c r="F34" s="26">
        <v>11603537.5</v>
      </c>
      <c r="G34" s="20">
        <f t="shared" si="15"/>
        <v>71.7</v>
      </c>
      <c r="H34" s="20">
        <f t="shared" si="15"/>
        <v>71.7</v>
      </c>
      <c r="I34" s="20">
        <v>11189590.800000001</v>
      </c>
      <c r="J34" s="20">
        <v>11189590.800000001</v>
      </c>
      <c r="K34" s="26">
        <f t="shared" si="16"/>
        <v>103.7</v>
      </c>
      <c r="L34" s="26">
        <f t="shared" si="16"/>
        <v>103.7</v>
      </c>
    </row>
    <row r="35" spans="1:12" ht="39" x14ac:dyDescent="0.25">
      <c r="A35" s="18" t="s">
        <v>70</v>
      </c>
      <c r="B35" s="33" t="s">
        <v>71</v>
      </c>
      <c r="C35" s="26">
        <v>25377285.699999999</v>
      </c>
      <c r="D35" s="26">
        <v>25377285.699999999</v>
      </c>
      <c r="E35" s="26">
        <v>15037030.5</v>
      </c>
      <c r="F35" s="26">
        <v>15037030.5</v>
      </c>
      <c r="G35" s="20">
        <f t="shared" si="15"/>
        <v>59.3</v>
      </c>
      <c r="H35" s="20">
        <f t="shared" si="15"/>
        <v>59.3</v>
      </c>
      <c r="I35" s="20">
        <v>17891751</v>
      </c>
      <c r="J35" s="20">
        <v>17891751</v>
      </c>
      <c r="K35" s="26">
        <f t="shared" si="16"/>
        <v>84</v>
      </c>
      <c r="L35" s="26">
        <f t="shared" si="16"/>
        <v>84</v>
      </c>
    </row>
    <row r="36" spans="1:12" ht="26.25" x14ac:dyDescent="0.25">
      <c r="A36" s="18" t="s">
        <v>72</v>
      </c>
      <c r="B36" s="33" t="s">
        <v>73</v>
      </c>
      <c r="C36" s="26">
        <v>3758294.7</v>
      </c>
      <c r="D36" s="26">
        <v>3758294.7</v>
      </c>
      <c r="E36" s="26">
        <v>2865499.3</v>
      </c>
      <c r="F36" s="26">
        <v>2865499.3</v>
      </c>
      <c r="G36" s="20">
        <f t="shared" si="15"/>
        <v>76.2</v>
      </c>
      <c r="H36" s="20">
        <f t="shared" si="15"/>
        <v>76.2</v>
      </c>
      <c r="I36" s="20">
        <v>4039526.3999999999</v>
      </c>
      <c r="J36" s="20">
        <v>4039526.3999999999</v>
      </c>
      <c r="K36" s="26">
        <f t="shared" si="16"/>
        <v>70.900000000000006</v>
      </c>
      <c r="L36" s="26">
        <f t="shared" si="16"/>
        <v>70.900000000000006</v>
      </c>
    </row>
    <row r="37" spans="1:12" x14ac:dyDescent="0.25">
      <c r="A37" s="18" t="s">
        <v>74</v>
      </c>
      <c r="B37" s="33" t="s">
        <v>75</v>
      </c>
      <c r="C37" s="26">
        <v>9733736.9000000004</v>
      </c>
      <c r="D37" s="26">
        <v>9733736.9000000004</v>
      </c>
      <c r="E37" s="26">
        <v>7372032.7000000002</v>
      </c>
      <c r="F37" s="26">
        <v>7372032.7000000002</v>
      </c>
      <c r="G37" s="20">
        <f t="shared" si="15"/>
        <v>75.7</v>
      </c>
      <c r="H37" s="20">
        <f t="shared" si="15"/>
        <v>75.7</v>
      </c>
      <c r="I37" s="20">
        <v>2958104.9</v>
      </c>
      <c r="J37" s="20">
        <v>2958104.9</v>
      </c>
      <c r="K37" s="26">
        <f t="shared" si="16"/>
        <v>249.2</v>
      </c>
      <c r="L37" s="26">
        <f t="shared" si="16"/>
        <v>249.2</v>
      </c>
    </row>
    <row r="38" spans="1:12" ht="51" x14ac:dyDescent="0.25">
      <c r="A38" s="18" t="s">
        <v>76</v>
      </c>
      <c r="B38" s="34" t="s">
        <v>77</v>
      </c>
      <c r="C38" s="26">
        <v>22552046.199999999</v>
      </c>
      <c r="D38" s="20">
        <v>0</v>
      </c>
      <c r="E38" s="26">
        <v>16988069.800000001</v>
      </c>
      <c r="F38" s="20">
        <v>0</v>
      </c>
      <c r="G38" s="20">
        <f t="shared" si="15"/>
        <v>75.3</v>
      </c>
      <c r="H38" s="20" t="s">
        <v>48</v>
      </c>
      <c r="I38" s="20">
        <v>16067338.9</v>
      </c>
      <c r="J38" s="20">
        <v>0</v>
      </c>
      <c r="K38" s="26">
        <f t="shared" si="16"/>
        <v>105.7</v>
      </c>
      <c r="L38" s="26" t="s">
        <v>48</v>
      </c>
    </row>
    <row r="39" spans="1:12" ht="39" x14ac:dyDescent="0.25">
      <c r="A39" s="21" t="s">
        <v>78</v>
      </c>
      <c r="B39" s="31" t="s">
        <v>79</v>
      </c>
      <c r="C39" s="24">
        <v>1192255.7</v>
      </c>
      <c r="D39" s="24">
        <v>1192255.7</v>
      </c>
      <c r="E39" s="24">
        <v>1192255.7</v>
      </c>
      <c r="F39" s="24">
        <v>1192255.7</v>
      </c>
      <c r="G39" s="19">
        <f t="shared" si="15"/>
        <v>100</v>
      </c>
      <c r="H39" s="19">
        <f t="shared" si="15"/>
        <v>100</v>
      </c>
      <c r="I39" s="19">
        <v>772522.9</v>
      </c>
      <c r="J39" s="19">
        <v>772522.9</v>
      </c>
      <c r="K39" s="24">
        <f t="shared" si="16"/>
        <v>154.30000000000001</v>
      </c>
      <c r="L39" s="24">
        <f t="shared" si="16"/>
        <v>154.30000000000001</v>
      </c>
    </row>
    <row r="40" spans="1:12" ht="26.25" x14ac:dyDescent="0.25">
      <c r="A40" s="21" t="s">
        <v>80</v>
      </c>
      <c r="B40" s="31" t="s">
        <v>81</v>
      </c>
      <c r="C40" s="24">
        <v>82171.899999999994</v>
      </c>
      <c r="D40" s="24">
        <v>82171.899999999994</v>
      </c>
      <c r="E40" s="24">
        <v>92671.8</v>
      </c>
      <c r="F40" s="24">
        <v>92671.8</v>
      </c>
      <c r="G40" s="19">
        <f t="shared" si="15"/>
        <v>112.8</v>
      </c>
      <c r="H40" s="19">
        <f t="shared" si="15"/>
        <v>112.8</v>
      </c>
      <c r="I40" s="19">
        <v>554274.19999999995</v>
      </c>
      <c r="J40" s="19">
        <v>554274.19999999995</v>
      </c>
      <c r="K40" s="24">
        <f t="shared" si="16"/>
        <v>16.7</v>
      </c>
      <c r="L40" s="24">
        <f t="shared" si="16"/>
        <v>16.7</v>
      </c>
    </row>
    <row r="41" spans="1:12" x14ac:dyDescent="0.25">
      <c r="A41" s="21" t="s">
        <v>82</v>
      </c>
      <c r="B41" s="31" t="s">
        <v>83</v>
      </c>
      <c r="C41" s="24">
        <v>31051</v>
      </c>
      <c r="D41" s="24">
        <v>31051</v>
      </c>
      <c r="E41" s="24">
        <v>28429</v>
      </c>
      <c r="F41" s="24">
        <v>28429</v>
      </c>
      <c r="G41" s="19">
        <f t="shared" si="15"/>
        <v>91.6</v>
      </c>
      <c r="H41" s="19">
        <f t="shared" si="15"/>
        <v>91.6</v>
      </c>
      <c r="I41" s="19">
        <v>20564.099999999999</v>
      </c>
      <c r="J41" s="19">
        <v>20564.099999999999</v>
      </c>
      <c r="K41" s="24">
        <f t="shared" si="16"/>
        <v>138.19999999999999</v>
      </c>
      <c r="L41" s="24">
        <f t="shared" si="16"/>
        <v>138.19999999999999</v>
      </c>
    </row>
    <row r="42" spans="1:12" ht="102" x14ac:dyDescent="0.25">
      <c r="A42" s="21" t="s">
        <v>84</v>
      </c>
      <c r="B42" s="35" t="s">
        <v>85</v>
      </c>
      <c r="C42" s="24">
        <v>20899.2</v>
      </c>
      <c r="D42" s="24">
        <v>20899.2</v>
      </c>
      <c r="E42" s="24">
        <v>25200</v>
      </c>
      <c r="F42" s="24">
        <v>24685.3</v>
      </c>
      <c r="G42" s="32">
        <f t="shared" si="15"/>
        <v>120.6</v>
      </c>
      <c r="H42" s="32">
        <f t="shared" si="15"/>
        <v>118.1</v>
      </c>
      <c r="I42" s="19">
        <v>13552.2</v>
      </c>
      <c r="J42" s="19">
        <v>25296.2</v>
      </c>
      <c r="K42" s="24">
        <f t="shared" si="16"/>
        <v>185.9</v>
      </c>
      <c r="L42" s="24">
        <f t="shared" si="16"/>
        <v>97.6</v>
      </c>
    </row>
    <row r="43" spans="1:12" ht="51" x14ac:dyDescent="0.25">
      <c r="A43" s="21" t="s">
        <v>86</v>
      </c>
      <c r="B43" s="35" t="s">
        <v>87</v>
      </c>
      <c r="C43" s="24">
        <v>-121166.7</v>
      </c>
      <c r="D43" s="24">
        <v>-103366.7</v>
      </c>
      <c r="E43" s="24">
        <v>-312466.90000000002</v>
      </c>
      <c r="F43" s="24">
        <v>-162136.1</v>
      </c>
      <c r="G43" s="32">
        <f t="shared" si="15"/>
        <v>257.89999999999998</v>
      </c>
      <c r="H43" s="32">
        <f t="shared" si="15"/>
        <v>156.9</v>
      </c>
      <c r="I43" s="19">
        <v>-3295631.8</v>
      </c>
      <c r="J43" s="19">
        <v>-129281.5</v>
      </c>
      <c r="K43" s="24">
        <f t="shared" si="16"/>
        <v>9.5</v>
      </c>
      <c r="L43" s="24">
        <f t="shared" si="16"/>
        <v>125.4</v>
      </c>
    </row>
    <row r="44" spans="1:12" x14ac:dyDescent="0.25">
      <c r="A44" s="21" t="s">
        <v>88</v>
      </c>
      <c r="B44" s="31"/>
      <c r="C44" s="36">
        <f>+C32+C4</f>
        <v>149815225.69999999</v>
      </c>
      <c r="D44" s="36">
        <f>+D4+D32</f>
        <v>127215879.5</v>
      </c>
      <c r="E44" s="19">
        <f>+E4+E32</f>
        <v>115876418.7</v>
      </c>
      <c r="F44" s="19">
        <f>+F4+F32</f>
        <v>98981254.299999997</v>
      </c>
      <c r="G44" s="32">
        <f t="shared" si="15"/>
        <v>77.3</v>
      </c>
      <c r="H44" s="32">
        <f t="shared" si="15"/>
        <v>77.8</v>
      </c>
      <c r="I44" s="19">
        <f>+I4+I32</f>
        <v>94667966</v>
      </c>
      <c r="J44" s="19">
        <f>+J4+J32</f>
        <v>81706597.099999994</v>
      </c>
      <c r="K44" s="37">
        <f t="shared" si="16"/>
        <v>122.4</v>
      </c>
      <c r="L44" s="37">
        <f t="shared" si="16"/>
        <v>121.1</v>
      </c>
    </row>
  </sheetData>
  <mergeCells count="1">
    <mergeCell ref="A1:L1"/>
  </mergeCells>
  <pageMargins left="0.31496062992125984" right="0.11811023622047245" top="0.74803149606299213" bottom="0" header="0.31496062992125984" footer="0.31496062992125984"/>
  <pageSetup paperSize="9" scale="58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Доходы консолидированный бюджет</vt:lpstr>
      <vt:lpstr>'Доходы консолидированный бюджет'!Заголовки_для_печати</vt:lpstr>
      <vt:lpstr>'Доходы консолидированный бюджет'!Область_печати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Анастасия Гаранина</dc:creator>
  <cp:lastModifiedBy>Васько Галина Борисовна</cp:lastModifiedBy>
  <cp:lastPrinted>2023-12-14T01:12:19Z</cp:lastPrinted>
  <dcterms:created xsi:type="dcterms:W3CDTF">2018-08-06T04:38:07Z</dcterms:created>
  <dcterms:modified xsi:type="dcterms:W3CDTF">2023-12-14T01:33:47Z</dcterms:modified>
</cp:coreProperties>
</file>