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9 месяцев\на сайт\"/>
    </mc:Choice>
  </mc:AlternateContent>
  <xr:revisionPtr revIDLastSave="0" documentId="13_ncr:1_{C169EFD9-65D1-4C63-9BD0-3D200CD15C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7" l="1"/>
  <c r="C54" i="7"/>
  <c r="G53" i="7"/>
  <c r="G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D18" i="7" l="1"/>
  <c r="D17" i="7" s="1"/>
  <c r="E18" i="7"/>
  <c r="E17" i="7" s="1"/>
  <c r="D36" i="7"/>
  <c r="E36" i="7"/>
  <c r="D32" i="7"/>
  <c r="E32" i="7"/>
  <c r="D28" i="7"/>
  <c r="E28" i="7"/>
  <c r="D24" i="7"/>
  <c r="E24" i="7"/>
  <c r="D14" i="7"/>
  <c r="E14" i="7"/>
  <c r="C12" i="7"/>
  <c r="C13" i="7"/>
  <c r="C36" i="7"/>
  <c r="C32" i="7"/>
  <c r="C28" i="7"/>
  <c r="C24" i="7"/>
  <c r="C14" i="7"/>
  <c r="C17" i="7"/>
  <c r="C18" i="7"/>
  <c r="E13" i="7" l="1"/>
  <c r="E12" i="7" s="1"/>
  <c r="D13" i="7"/>
  <c r="D12" i="7" s="1"/>
  <c r="G30" i="7"/>
  <c r="G31" i="7"/>
  <c r="G32" i="7"/>
  <c r="G33" i="7"/>
  <c r="G34" i="7"/>
  <c r="G36" i="7"/>
  <c r="G37" i="7"/>
  <c r="G38" i="7"/>
  <c r="G39" i="7"/>
  <c r="G40" i="7"/>
  <c r="G41" i="7"/>
  <c r="G42" i="7"/>
  <c r="G20" i="7"/>
  <c r="G21" i="7"/>
  <c r="G22" i="7"/>
  <c r="G23" i="7"/>
  <c r="G24" i="7"/>
  <c r="G25" i="7"/>
  <c r="G26" i="7"/>
  <c r="G27" i="7"/>
  <c r="G28" i="7"/>
  <c r="G29" i="7"/>
  <c r="G16" i="7"/>
  <c r="G19" i="7"/>
  <c r="G15" i="7"/>
  <c r="G14" i="7"/>
  <c r="F24" i="7"/>
  <c r="F25" i="7"/>
  <c r="F26" i="7"/>
  <c r="F27" i="7"/>
  <c r="F28" i="7"/>
  <c r="F29" i="7"/>
  <c r="F30" i="7"/>
  <c r="F31" i="7"/>
  <c r="F32" i="7"/>
  <c r="F33" i="7"/>
  <c r="F34" i="7"/>
  <c r="F36" i="7"/>
  <c r="F37" i="7"/>
  <c r="F38" i="7"/>
  <c r="F39" i="7"/>
  <c r="F40" i="7"/>
  <c r="F41" i="7"/>
  <c r="F42" i="7"/>
  <c r="F23" i="7"/>
  <c r="F22" i="7"/>
  <c r="F15" i="7"/>
  <c r="F16" i="7"/>
  <c r="F19" i="7"/>
  <c r="F20" i="7"/>
  <c r="F21" i="7"/>
  <c r="F14" i="7"/>
  <c r="G12" i="7" l="1"/>
  <c r="E54" i="7"/>
  <c r="F12" i="7"/>
  <c r="F13" i="7"/>
  <c r="G13" i="7"/>
  <c r="F18" i="7"/>
  <c r="G18" i="7"/>
  <c r="F54" i="7" l="1"/>
  <c r="G54" i="7"/>
  <c r="G35" i="7"/>
  <c r="F35" i="7"/>
  <c r="G17" i="7"/>
  <c r="F17" i="7"/>
</calcChain>
</file>

<file path=xl/sharedStrings.xml><?xml version="1.0" encoding="utf-8"?>
<sst xmlns="http://schemas.openxmlformats.org/spreadsheetml/2006/main" count="90" uniqueCount="87">
  <si>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</si>
  <si>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</si>
  <si>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</si>
  <si>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</si>
  <si>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</si>
  <si>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</si>
  <si>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</si>
  <si>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</si>
  <si>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</si>
  <si>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</si>
  <si>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</si>
  <si>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</si>
  <si>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</si>
  <si>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</si>
  <si>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</si>
  <si>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</si>
  <si>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</si>
  <si>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</si>
  <si>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</si>
  <si>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</si>
  <si>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</si>
  <si>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</si>
  <si>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</si>
  <si>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</si>
  <si>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</si>
  <si>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</si>
  <si>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</si>
  <si>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</si>
  <si>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</si>
  <si>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</si>
  <si>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</si>
  <si>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</si>
  <si>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</si>
  <si>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</si>
  <si>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</si>
  <si>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</si>
  <si>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</si>
  <si>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</si>
  <si>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</si>
  <si>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</si>
  <si>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</si>
  <si>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</si>
  <si>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</si>
  <si>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</si>
  <si>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</si>
  <si>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</si>
  <si>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</si>
  <si>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</si>
  <si>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</si>
  <si>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</si>
  <si>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</si>
  <si>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</si>
  <si>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</si>
  <si>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</si>
  <si>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</si>
  <si>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</si>
  <si>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</si>
  <si>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</si>
  <si>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</si>
  <si>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</si>
  <si>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Х</t>
  </si>
  <si>
    <t>Сведения об исполнении доходов бюджета Забайкальского края по состоянию на 01.10.2023 года 
(в сравнении с запланированными значениями на 2023 год и исполнением на 01.10.2022 года)</t>
  </si>
  <si>
    <t>Фактическое поступление на 01.10.2022 г.,
 тыс. руб.</t>
  </si>
  <si>
    <t>Уточненные годовые бюджетные назначения 
(плановые бюджетные назначения в части доходов (план по доходам))  
на 01.10.2023 г., 
тыс. руб.</t>
  </si>
  <si>
    <t>Фактическое поступление на 01.10.2023 г., тыс. руб.</t>
  </si>
  <si>
    <t>% исполнения уточненных  годовых бюджетных назначений на 01.10.2023 г.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</si>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</sst>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23" fillId="14" borderId="10" xfId="0" applyNumberFormat="1" applyFont="1" applyFill="1" applyBorder="1" applyAlignment="1">
      <alignment horizontal="left" vertical="center" wrapText="1"/>
    </xf>
    <xf numFmtId="165" fontId="22" fillId="14" borderId="10" xfId="0" applyNumberFormat="1" applyFont="1" applyFill="1" applyBorder="1" applyAlignment="1">
      <alignment horizontal="left" vertical="center" wrapText="1"/>
    </xf>
    <xf numFmtId="166" fontId="20" fillId="14" borderId="10" xfId="0" applyNumberFormat="1" applyFont="1" applyFill="1" applyBorder="1" applyAlignment="1">
      <alignment horizontal="center" vertical="center" wrapText="1"/>
    </xf>
    <xf numFmtId="166" fontId="20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 wrapText="1"/>
    </xf>
    <xf numFmtId="165" fontId="22" fillId="14" borderId="0" xfId="0" applyNumberFormat="1" applyFont="1" applyFill="1"/>
    <xf numFmtId="165" fontId="23" fillId="14" borderId="0" xfId="0" applyNumberFormat="1" applyFont="1" applyFill="1"/>
    <xf numFmtId="165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165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5" fontId="23" fillId="14" borderId="10" xfId="0" applyNumberFormat="1" applyFont="1" applyFill="1" applyBorder="1" applyAlignment="1">
      <alignment horizontal="center" vertical="center"/>
    </xf>
    <xf numFmtId="165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7" fontId="18" fillId="14" borderId="0" xfId="0" applyNumberFormat="1" applyFont="1" applyFill="1" applyAlignment="1">
      <alignment horizontal="right"/>
    </xf>
    <xf numFmtId="165" fontId="25" fillId="14" borderId="10" xfId="0" applyNumberFormat="1" applyFont="1" applyFill="1" applyBorder="1" applyAlignment="1">
      <alignment horizontal="left" vertical="center" wrapText="1"/>
    </xf>
    <xf numFmtId="166" fontId="22" fillId="14" borderId="10" xfId="0" applyNumberFormat="1" applyFont="1" applyFill="1" applyBorder="1" applyAlignment="1">
      <alignment horizontal="center" wrapText="1"/>
    </xf>
    <xf numFmtId="0" fontId="26" fillId="14" borderId="0" xfId="0" applyFont="1" applyFill="1" applyBorder="1" applyAlignment="1">
      <alignment horizontal="justify" vertical="center"/>
    </xf>
    <xf numFmtId="0" fontId="23" fillId="14" borderId="10" xfId="0" applyNumberFormat="1" applyFont="1" applyFill="1" applyBorder="1" applyAlignment="1">
      <alignment horizontal="center"/>
    </xf>
    <xf numFmtId="0" fontId="27" fillId="14" borderId="10" xfId="0" applyNumberFormat="1" applyFont="1" applyFill="1" applyBorder="1" applyAlignment="1">
      <alignment horizontal="center" wrapText="1"/>
    </xf>
    <xf numFmtId="0" fontId="27" fillId="14" borderId="10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left" vertical="top" wrapText="1"/>
    </xf>
    <xf numFmtId="0" fontId="22" fillId="14" borderId="10" xfId="0" applyFont="1" applyFill="1" applyBorder="1" applyAlignment="1">
      <alignment vertical="top" wrapText="1"/>
    </xf>
    <xf numFmtId="0" fontId="22" fillId="14" borderId="10" xfId="0" applyFont="1" applyFill="1" applyBorder="1" applyAlignment="1">
      <alignment horizontal="justify" vertical="top"/>
    </xf>
    <xf numFmtId="0" fontId="22" fillId="14" borderId="10" xfId="0" applyFont="1" applyFill="1" applyBorder="1" applyAlignment="1">
      <alignment vertical="top"/>
    </xf>
    <xf numFmtId="166" fontId="24" fillId="14" borderId="10" xfId="0" applyNumberFormat="1" applyFont="1" applyFill="1" applyBorder="1" applyAlignment="1">
      <alignment horizontal="center" vertical="center" wrapText="1"/>
    </xf>
    <xf numFmtId="166" fontId="29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166" fontId="20" fillId="14" borderId="10" xfId="24" applyNumberFormat="1" applyFont="1" applyFill="1" applyBorder="1" applyAlignment="1">
      <alignment horizontal="center" vertical="center"/>
    </xf>
    <xf numFmtId="165" fontId="24" fillId="14" borderId="10" xfId="25" applyNumberFormat="1" applyFont="1" applyFill="1" applyBorder="1" applyAlignment="1">
      <alignment horizontal="center" vertical="center" wrapText="1"/>
    </xf>
    <xf numFmtId="165" fontId="20" fillId="14" borderId="10" xfId="25" applyNumberFormat="1" applyFont="1" applyFill="1" applyBorder="1" applyAlignment="1">
      <alignment horizontal="center" vertical="center" wrapText="1"/>
    </xf>
    <xf numFmtId="0" fontId="30" fillId="14" borderId="10" xfId="0" applyFont="1" applyFill="1" applyBorder="1" applyAlignment="1">
      <alignment vertical="center"/>
    </xf>
    <xf numFmtId="0" fontId="30" fillId="14" borderId="10" xfId="0" applyFont="1" applyFill="1" applyBorder="1" applyAlignment="1">
      <alignment wrapText="1"/>
    </xf>
    <xf numFmtId="166" fontId="30" fillId="14" borderId="10" xfId="0" applyNumberFormat="1" applyFont="1" applyFill="1" applyBorder="1" applyAlignment="1">
      <alignment horizontal="center" vertical="center"/>
    </xf>
    <xf numFmtId="0" fontId="29" fillId="14" borderId="10" xfId="0" applyFont="1" applyFill="1" applyBorder="1" applyAlignment="1">
      <alignment vertical="center"/>
    </xf>
    <xf numFmtId="0" fontId="29" fillId="14" borderId="10" xfId="0" applyFont="1" applyFill="1" applyBorder="1" applyAlignment="1">
      <alignment wrapText="1"/>
    </xf>
    <xf numFmtId="0" fontId="29" fillId="14" borderId="10" xfId="0" applyFont="1" applyFill="1" applyBorder="1" applyAlignment="1">
      <alignment vertical="center" wrapText="1"/>
    </xf>
    <xf numFmtId="0" fontId="26" fillId="14" borderId="10" xfId="0" applyFont="1" applyFill="1" applyBorder="1" applyAlignment="1">
      <alignment horizontal="center" vertical="top"/>
    </xf>
    <xf numFmtId="0" fontId="24" fillId="14" borderId="10" xfId="0" applyFont="1" applyFill="1" applyBorder="1" applyAlignment="1">
      <alignment vertical="top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5" fontId="23" fillId="14" borderId="12" xfId="0" applyNumberFormat="1" applyFont="1" applyFill="1" applyBorder="1" applyAlignment="1">
      <alignment horizontal="center" vertical="center" wrapText="1"/>
    </xf>
    <xf numFmtId="165" fontId="23" fillId="14" borderId="13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7" fontId="23" fillId="14" borderId="10" xfId="0" applyNumberFormat="1" applyFont="1" applyFill="1" applyBorder="1" applyAlignment="1">
      <alignment horizontal="center" vertical="center" wrapText="1"/>
    </xf>
    <xf numFmtId="166" fontId="24" fillId="14" borderId="10" xfId="0" applyNumberFormat="1" applyFont="1" applyFill="1" applyBorder="1" applyAlignment="1">
      <alignment horizontal="center" vertical="top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5" builtinId="5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topLeftCell="A4" zoomScaleNormal="100" workbookViewId="0">
      <selection activeCell="L56" sqref="L56"/>
    </sheetView>
  </sheetViews>
  <sheetFormatPr defaultRowHeight="15.75" x14ac:dyDescent="0.25"/>
  <cols>
    <col min="1" max="1" width="18.7109375" style="10" customWidth="1"/>
    <col min="2" max="2" width="38.28515625" style="11" customWidth="1"/>
    <col min="3" max="3" width="13.7109375" style="11" customWidth="1"/>
    <col min="4" max="4" width="23" style="10" customWidth="1"/>
    <col min="5" max="5" width="16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8"/>
      <c r="F4" s="48"/>
      <c r="G4" s="48"/>
    </row>
    <row r="5" spans="1:7" ht="2.25" customHeight="1" x14ac:dyDescent="0.25">
      <c r="E5" s="22"/>
      <c r="F5" s="22"/>
      <c r="G5" s="22"/>
    </row>
    <row r="6" spans="1:7" ht="2.25" customHeight="1" x14ac:dyDescent="0.25">
      <c r="E6" s="22"/>
      <c r="F6" s="22"/>
      <c r="G6" s="22"/>
    </row>
    <row r="7" spans="1:7" s="9" customFormat="1" ht="38.25" customHeight="1" x14ac:dyDescent="0.3">
      <c r="A7" s="49" t="s">
        <v>61</v>
      </c>
      <c r="B7" s="49"/>
      <c r="C7" s="49"/>
      <c r="D7" s="49"/>
      <c r="E7" s="49"/>
      <c r="F7" s="49"/>
      <c r="G7" s="49"/>
    </row>
    <row r="8" spans="1:7" ht="15" customHeight="1" x14ac:dyDescent="0.25">
      <c r="G8" s="23" t="s">
        <v>17</v>
      </c>
    </row>
    <row r="9" spans="1:7" s="16" customFormat="1" ht="42" customHeight="1" x14ac:dyDescent="0.2">
      <c r="A9" s="50" t="s">
        <v>34</v>
      </c>
      <c r="B9" s="50" t="s">
        <v>15</v>
      </c>
      <c r="C9" s="52" t="s">
        <v>62</v>
      </c>
      <c r="D9" s="54" t="s">
        <v>63</v>
      </c>
      <c r="E9" s="56" t="s">
        <v>64</v>
      </c>
      <c r="F9" s="52" t="s">
        <v>65</v>
      </c>
      <c r="G9" s="58" t="s">
        <v>43</v>
      </c>
    </row>
    <row r="10" spans="1:7" s="16" customFormat="1" ht="48.75" customHeight="1" x14ac:dyDescent="0.2">
      <c r="A10" s="51"/>
      <c r="B10" s="51"/>
      <c r="C10" s="53"/>
      <c r="D10" s="55"/>
      <c r="E10" s="57"/>
      <c r="F10" s="53"/>
      <c r="G10" s="58"/>
    </row>
    <row r="11" spans="1:7" s="18" customFormat="1" ht="11.25" customHeight="1" x14ac:dyDescent="0.2">
      <c r="A11" s="27">
        <v>1</v>
      </c>
      <c r="B11" s="28">
        <v>2</v>
      </c>
      <c r="C11" s="29">
        <v>3</v>
      </c>
      <c r="D11" s="28">
        <v>4</v>
      </c>
      <c r="E11" s="29">
        <v>5</v>
      </c>
      <c r="F11" s="29">
        <v>6</v>
      </c>
      <c r="G11" s="29">
        <v>7</v>
      </c>
    </row>
    <row r="12" spans="1:7" s="7" customFormat="1" ht="16.5" customHeight="1" x14ac:dyDescent="0.2">
      <c r="A12" s="20" t="s">
        <v>21</v>
      </c>
      <c r="B12" s="1" t="s">
        <v>16</v>
      </c>
      <c r="C12" s="5">
        <f>C13+C36</f>
        <v>35038082.800000004</v>
      </c>
      <c r="D12" s="34">
        <f t="shared" ref="D12:E12" si="0">D13+D36</f>
        <v>56175766.099999994</v>
      </c>
      <c r="E12" s="34">
        <f t="shared" si="0"/>
        <v>50007721</v>
      </c>
      <c r="F12" s="38">
        <f>E12/D12*100</f>
        <v>89.020096158510611</v>
      </c>
      <c r="G12" s="38">
        <f>E12/C12*100</f>
        <v>142.72390782751387</v>
      </c>
    </row>
    <row r="13" spans="1:7" s="7" customFormat="1" ht="16.5" customHeight="1" x14ac:dyDescent="0.2">
      <c r="A13" s="20"/>
      <c r="B13" s="1" t="s">
        <v>18</v>
      </c>
      <c r="C13" s="34">
        <f>C14+C17+C24+C28+C32+C35</f>
        <v>34198027.000000007</v>
      </c>
      <c r="D13" s="34">
        <f t="shared" ref="D13:E13" si="1">D14+D17+D24+D28+D32+D35</f>
        <v>55082676.199999996</v>
      </c>
      <c r="E13" s="34">
        <f t="shared" si="1"/>
        <v>48787095.700000003</v>
      </c>
      <c r="F13" s="38">
        <f>E13/D13*100</f>
        <v>88.570670609501008</v>
      </c>
      <c r="G13" s="38">
        <f>E13/C13*100</f>
        <v>142.66055670404609</v>
      </c>
    </row>
    <row r="14" spans="1:7" s="7" customFormat="1" ht="20.25" customHeight="1" x14ac:dyDescent="0.2">
      <c r="A14" s="20" t="s">
        <v>22</v>
      </c>
      <c r="B14" s="1" t="s">
        <v>0</v>
      </c>
      <c r="C14" s="36">
        <f>SUM(C15:C16)</f>
        <v>20387025.700000003</v>
      </c>
      <c r="D14" s="36">
        <f t="shared" ref="D14:E14" si="2">SUM(D15:D16)</f>
        <v>34060061.299999997</v>
      </c>
      <c r="E14" s="36">
        <f t="shared" si="2"/>
        <v>33654306.399999999</v>
      </c>
      <c r="F14" s="38">
        <f>E14/D14*100</f>
        <v>98.80870766371757</v>
      </c>
      <c r="G14" s="38">
        <f>E14/C14*100</f>
        <v>165.077078408745</v>
      </c>
    </row>
    <row r="15" spans="1:7" s="6" customFormat="1" ht="18" customHeight="1" x14ac:dyDescent="0.2">
      <c r="A15" s="21" t="s">
        <v>23</v>
      </c>
      <c r="B15" s="2" t="s">
        <v>1</v>
      </c>
      <c r="C15" s="3">
        <v>7139190.9000000004</v>
      </c>
      <c r="D15" s="3">
        <v>12781248.1</v>
      </c>
      <c r="E15" s="4">
        <v>17282728.199999999</v>
      </c>
      <c r="F15" s="39">
        <f t="shared" ref="F15:F42" si="3">E15/D15*100</f>
        <v>135.21940944092933</v>
      </c>
      <c r="G15" s="39">
        <f>E15/C15*100</f>
        <v>242.08244942714722</v>
      </c>
    </row>
    <row r="16" spans="1:7" s="6" customFormat="1" ht="18.75" customHeight="1" x14ac:dyDescent="0.2">
      <c r="A16" s="21" t="s">
        <v>24</v>
      </c>
      <c r="B16" s="2" t="s">
        <v>2</v>
      </c>
      <c r="C16" s="3">
        <v>13247834.800000001</v>
      </c>
      <c r="D16" s="3">
        <v>21278813.199999999</v>
      </c>
      <c r="E16" s="4">
        <v>16371578.199999999</v>
      </c>
      <c r="F16" s="39">
        <f t="shared" si="3"/>
        <v>76.938398989281978</v>
      </c>
      <c r="G16" s="39">
        <f t="shared" ref="G16:G42" si="4">E16/C16*100</f>
        <v>123.57927500726382</v>
      </c>
    </row>
    <row r="17" spans="1:7" s="7" customFormat="1" ht="24" x14ac:dyDescent="0.2">
      <c r="A17" s="20" t="s">
        <v>25</v>
      </c>
      <c r="B17" s="1" t="s">
        <v>3</v>
      </c>
      <c r="C17" s="5">
        <f>C18</f>
        <v>5897246.5999999996</v>
      </c>
      <c r="D17" s="34">
        <f t="shared" ref="D17:E17" si="5">D18</f>
        <v>8348311.0999999996</v>
      </c>
      <c r="E17" s="34">
        <f t="shared" si="5"/>
        <v>6110396.4000000004</v>
      </c>
      <c r="F17" s="38">
        <f t="shared" si="3"/>
        <v>73.193204311708044</v>
      </c>
      <c r="G17" s="38">
        <f t="shared" si="4"/>
        <v>103.6143952331924</v>
      </c>
    </row>
    <row r="18" spans="1:7" s="6" customFormat="1" ht="32.25" customHeight="1" x14ac:dyDescent="0.2">
      <c r="A18" s="21" t="s">
        <v>26</v>
      </c>
      <c r="B18" s="2" t="s">
        <v>4</v>
      </c>
      <c r="C18" s="3">
        <f>SUM(C19:C23)</f>
        <v>5897246.5999999996</v>
      </c>
      <c r="D18" s="3">
        <f t="shared" ref="D18:E18" si="6">SUM(D19:D23)</f>
        <v>8348311.0999999996</v>
      </c>
      <c r="E18" s="3">
        <f t="shared" si="6"/>
        <v>6110396.4000000004</v>
      </c>
      <c r="F18" s="39">
        <f t="shared" si="3"/>
        <v>73.193204311708044</v>
      </c>
      <c r="G18" s="39">
        <f t="shared" si="4"/>
        <v>103.6143952331924</v>
      </c>
    </row>
    <row r="19" spans="1:7" s="6" customFormat="1" ht="13.5" customHeight="1" x14ac:dyDescent="0.2">
      <c r="A19" s="21"/>
      <c r="B19" s="24" t="s">
        <v>37</v>
      </c>
      <c r="C19" s="4">
        <v>17097.2</v>
      </c>
      <c r="D19" s="3">
        <v>34841.1</v>
      </c>
      <c r="E19" s="4">
        <v>11290.2</v>
      </c>
      <c r="F19" s="39">
        <f t="shared" si="3"/>
        <v>32.404832224011301</v>
      </c>
      <c r="G19" s="39">
        <f t="shared" si="4"/>
        <v>66.035374213321489</v>
      </c>
    </row>
    <row r="20" spans="1:7" s="6" customFormat="1" ht="15.75" customHeight="1" x14ac:dyDescent="0.2">
      <c r="A20" s="21"/>
      <c r="B20" s="24" t="s">
        <v>35</v>
      </c>
      <c r="C20" s="4">
        <v>974409</v>
      </c>
      <c r="D20" s="3">
        <v>1616083</v>
      </c>
      <c r="E20" s="4">
        <v>1073382.7</v>
      </c>
      <c r="F20" s="39">
        <f t="shared" si="3"/>
        <v>66.418785421293336</v>
      </c>
      <c r="G20" s="39">
        <f t="shared" si="4"/>
        <v>110.15730560780945</v>
      </c>
    </row>
    <row r="21" spans="1:7" s="6" customFormat="1" ht="21.75" customHeight="1" x14ac:dyDescent="0.2">
      <c r="A21" s="21"/>
      <c r="B21" s="24" t="s">
        <v>41</v>
      </c>
      <c r="C21" s="4">
        <v>2813.6</v>
      </c>
      <c r="D21" s="3">
        <v>2267</v>
      </c>
      <c r="E21" s="4">
        <v>2889.6</v>
      </c>
      <c r="F21" s="39">
        <f t="shared" si="3"/>
        <v>127.46360829289809</v>
      </c>
      <c r="G21" s="39">
        <f t="shared" si="4"/>
        <v>102.70116576627808</v>
      </c>
    </row>
    <row r="22" spans="1:7" s="6" customFormat="1" ht="15.75" customHeight="1" x14ac:dyDescent="0.2">
      <c r="A22" s="21"/>
      <c r="B22" s="24" t="s">
        <v>36</v>
      </c>
      <c r="C22" s="4">
        <v>2577614.6</v>
      </c>
      <c r="D22" s="3">
        <v>3499762</v>
      </c>
      <c r="E22" s="4">
        <v>2626797.2000000002</v>
      </c>
      <c r="F22" s="39">
        <f t="shared" si="3"/>
        <v>75.056452410192463</v>
      </c>
      <c r="G22" s="39">
        <f t="shared" si="4"/>
        <v>101.90806647355272</v>
      </c>
    </row>
    <row r="23" spans="1:7" s="6" customFormat="1" ht="54.75" customHeight="1" x14ac:dyDescent="0.2">
      <c r="A23" s="21"/>
      <c r="B23" s="24" t="s">
        <v>42</v>
      </c>
      <c r="C23" s="4">
        <v>2325312.2000000002</v>
      </c>
      <c r="D23" s="3">
        <v>3195358</v>
      </c>
      <c r="E23" s="4">
        <v>2396036.7000000002</v>
      </c>
      <c r="F23" s="39">
        <f t="shared" si="3"/>
        <v>74.984921877298262</v>
      </c>
      <c r="G23" s="39">
        <f t="shared" si="4"/>
        <v>103.04150556643535</v>
      </c>
    </row>
    <row r="24" spans="1:7" s="7" customFormat="1" ht="20.25" customHeight="1" x14ac:dyDescent="0.2">
      <c r="A24" s="20" t="s">
        <v>27</v>
      </c>
      <c r="B24" s="1" t="s">
        <v>5</v>
      </c>
      <c r="C24" s="5">
        <f>C25+C27</f>
        <v>1875314.4000000001</v>
      </c>
      <c r="D24" s="34">
        <f t="shared" ref="D24:E24" si="7">D25+D27</f>
        <v>2921737.4</v>
      </c>
      <c r="E24" s="34">
        <f t="shared" si="7"/>
        <v>2252828.7000000002</v>
      </c>
      <c r="F24" s="38">
        <f t="shared" si="3"/>
        <v>77.10578986325055</v>
      </c>
      <c r="G24" s="38">
        <f t="shared" si="4"/>
        <v>120.13072048078979</v>
      </c>
    </row>
    <row r="25" spans="1:7" s="6" customFormat="1" ht="24" customHeight="1" x14ac:dyDescent="0.2">
      <c r="A25" s="21" t="s">
        <v>33</v>
      </c>
      <c r="B25" s="2" t="s">
        <v>13</v>
      </c>
      <c r="C25" s="4">
        <v>1848443.3</v>
      </c>
      <c r="D25" s="3">
        <v>2886477.4</v>
      </c>
      <c r="E25" s="4">
        <v>2189866.6</v>
      </c>
      <c r="F25" s="39">
        <f t="shared" si="3"/>
        <v>75.866403804166296</v>
      </c>
      <c r="G25" s="39">
        <f t="shared" si="4"/>
        <v>118.47085599001062</v>
      </c>
    </row>
    <row r="26" spans="1:7" s="6" customFormat="1" ht="15" hidden="1" customHeight="1" x14ac:dyDescent="0.2">
      <c r="A26" s="21" t="s">
        <v>28</v>
      </c>
      <c r="B26" s="2" t="s">
        <v>14</v>
      </c>
      <c r="C26" s="4"/>
      <c r="D26" s="3"/>
      <c r="E26" s="4"/>
      <c r="F26" s="39" t="e">
        <f t="shared" si="3"/>
        <v>#DIV/0!</v>
      </c>
      <c r="G26" s="39" t="e">
        <f t="shared" si="4"/>
        <v>#DIV/0!</v>
      </c>
    </row>
    <row r="27" spans="1:7" s="6" customFormat="1" ht="15" customHeight="1" x14ac:dyDescent="0.2">
      <c r="A27" s="21" t="s">
        <v>44</v>
      </c>
      <c r="B27" s="2" t="s">
        <v>45</v>
      </c>
      <c r="C27" s="25">
        <v>26871.1</v>
      </c>
      <c r="D27" s="3">
        <v>35260</v>
      </c>
      <c r="E27" s="3">
        <v>62962.1</v>
      </c>
      <c r="F27" s="39">
        <f t="shared" si="3"/>
        <v>178.56522972206466</v>
      </c>
      <c r="G27" s="39">
        <f t="shared" si="4"/>
        <v>234.31158382053582</v>
      </c>
    </row>
    <row r="28" spans="1:7" s="7" customFormat="1" ht="15" customHeight="1" x14ac:dyDescent="0.2">
      <c r="A28" s="20" t="s">
        <v>29</v>
      </c>
      <c r="B28" s="1" t="s">
        <v>6</v>
      </c>
      <c r="C28" s="5">
        <f>C29+C30+C31</f>
        <v>4541931</v>
      </c>
      <c r="D28" s="34">
        <f t="shared" ref="D28:E28" si="8">D29+D30+D31</f>
        <v>6857166.8999999994</v>
      </c>
      <c r="E28" s="34">
        <f t="shared" si="8"/>
        <v>4639360.6999999993</v>
      </c>
      <c r="F28" s="38">
        <f t="shared" si="3"/>
        <v>67.657106318937636</v>
      </c>
      <c r="G28" s="38">
        <f t="shared" si="4"/>
        <v>102.14511625121561</v>
      </c>
    </row>
    <row r="29" spans="1:7" s="6" customFormat="1" ht="15" customHeight="1" x14ac:dyDescent="0.2">
      <c r="A29" s="21" t="s">
        <v>30</v>
      </c>
      <c r="B29" s="8" t="s">
        <v>11</v>
      </c>
      <c r="C29" s="4">
        <v>4284359.0999999996</v>
      </c>
      <c r="D29" s="3">
        <v>6103693.0999999996</v>
      </c>
      <c r="E29" s="4">
        <v>4377790.5999999996</v>
      </c>
      <c r="F29" s="39">
        <f t="shared" si="3"/>
        <v>71.723635646097605</v>
      </c>
      <c r="G29" s="39">
        <f t="shared" si="4"/>
        <v>102.18075791079231</v>
      </c>
    </row>
    <row r="30" spans="1:7" s="6" customFormat="1" ht="15" customHeight="1" x14ac:dyDescent="0.2">
      <c r="A30" s="21" t="s">
        <v>31</v>
      </c>
      <c r="B30" s="8" t="s">
        <v>8</v>
      </c>
      <c r="C30" s="4">
        <v>256409.7</v>
      </c>
      <c r="D30" s="3">
        <v>751793.8</v>
      </c>
      <c r="E30" s="4">
        <v>260407.8</v>
      </c>
      <c r="F30" s="39">
        <f t="shared" si="3"/>
        <v>34.638194675188863</v>
      </c>
      <c r="G30" s="39">
        <f t="shared" si="4"/>
        <v>101.55926238359936</v>
      </c>
    </row>
    <row r="31" spans="1:7" s="6" customFormat="1" ht="12.75" x14ac:dyDescent="0.2">
      <c r="A31" s="21" t="s">
        <v>32</v>
      </c>
      <c r="B31" s="8" t="s">
        <v>12</v>
      </c>
      <c r="C31" s="4">
        <v>1162.2</v>
      </c>
      <c r="D31" s="3">
        <v>1680</v>
      </c>
      <c r="E31" s="4">
        <v>1162.3</v>
      </c>
      <c r="F31" s="39">
        <f t="shared" si="3"/>
        <v>69.184523809523796</v>
      </c>
      <c r="G31" s="39">
        <f t="shared" si="4"/>
        <v>100.00860437102045</v>
      </c>
    </row>
    <row r="32" spans="1:7" s="6" customFormat="1" ht="24" x14ac:dyDescent="0.2">
      <c r="A32" s="20" t="s">
        <v>38</v>
      </c>
      <c r="B32" s="15" t="s">
        <v>7</v>
      </c>
      <c r="C32" s="5">
        <f>C33+C34</f>
        <v>1432514.2</v>
      </c>
      <c r="D32" s="34">
        <f t="shared" ref="D32:E32" si="9">D33+D34</f>
        <v>2812600.8</v>
      </c>
      <c r="E32" s="34">
        <f t="shared" si="9"/>
        <v>2043724</v>
      </c>
      <c r="F32" s="38">
        <f t="shared" si="3"/>
        <v>72.663137975357188</v>
      </c>
      <c r="G32" s="38">
        <f t="shared" si="4"/>
        <v>142.66692783917955</v>
      </c>
    </row>
    <row r="33" spans="1:7" s="6" customFormat="1" ht="12.75" x14ac:dyDescent="0.2">
      <c r="A33" s="21" t="s">
        <v>39</v>
      </c>
      <c r="B33" s="8" t="s">
        <v>9</v>
      </c>
      <c r="C33" s="4">
        <v>1421793.8</v>
      </c>
      <c r="D33" s="3">
        <v>2797884.8</v>
      </c>
      <c r="E33" s="4">
        <v>2033185.7</v>
      </c>
      <c r="F33" s="39">
        <f t="shared" si="3"/>
        <v>72.668670990313828</v>
      </c>
      <c r="G33" s="39">
        <f t="shared" si="4"/>
        <v>143.00144648260527</v>
      </c>
    </row>
    <row r="34" spans="1:7" s="6" customFormat="1" ht="36" x14ac:dyDescent="0.2">
      <c r="A34" s="21" t="s">
        <v>40</v>
      </c>
      <c r="B34" s="8" t="s">
        <v>10</v>
      </c>
      <c r="C34" s="4">
        <v>10720.4</v>
      </c>
      <c r="D34" s="3">
        <v>14716</v>
      </c>
      <c r="E34" s="4">
        <v>10538.3</v>
      </c>
      <c r="F34" s="39">
        <f t="shared" si="3"/>
        <v>71.611171513998357</v>
      </c>
      <c r="G34" s="39">
        <f t="shared" si="4"/>
        <v>98.301369351889861</v>
      </c>
    </row>
    <row r="35" spans="1:7" s="7" customFormat="1" ht="17.25" customHeight="1" x14ac:dyDescent="0.2">
      <c r="A35" s="20"/>
      <c r="B35" s="15" t="s">
        <v>20</v>
      </c>
      <c r="C35" s="5">
        <v>63995.1</v>
      </c>
      <c r="D35" s="34">
        <v>82798.7</v>
      </c>
      <c r="E35" s="34">
        <v>86479.5</v>
      </c>
      <c r="F35" s="38">
        <f t="shared" si="3"/>
        <v>104.44548042420956</v>
      </c>
      <c r="G35" s="38">
        <f t="shared" si="4"/>
        <v>135.13456499013205</v>
      </c>
    </row>
    <row r="36" spans="1:7" s="7" customFormat="1" ht="17.25" customHeight="1" x14ac:dyDescent="0.2">
      <c r="A36" s="20"/>
      <c r="B36" s="15" t="s">
        <v>19</v>
      </c>
      <c r="C36" s="5">
        <f>C37+C38+C39+C40+C41+C42+C43</f>
        <v>840055.79999999993</v>
      </c>
      <c r="D36" s="34">
        <f t="shared" ref="D36:E36" si="10">D37+D38+D39+D40+D41+D42+D43</f>
        <v>1093089.8999999999</v>
      </c>
      <c r="E36" s="34">
        <f t="shared" si="10"/>
        <v>1220625.2999999998</v>
      </c>
      <c r="F36" s="38">
        <f t="shared" si="3"/>
        <v>111.66742095046345</v>
      </c>
      <c r="G36" s="38">
        <f t="shared" si="4"/>
        <v>145.30288345131359</v>
      </c>
    </row>
    <row r="37" spans="1:7" s="19" customFormat="1" ht="36" x14ac:dyDescent="0.2">
      <c r="A37" s="30" t="s">
        <v>46</v>
      </c>
      <c r="B37" s="31" t="s">
        <v>47</v>
      </c>
      <c r="C37" s="37">
        <v>83220.399999999994</v>
      </c>
      <c r="D37" s="37">
        <v>128498.2</v>
      </c>
      <c r="E37" s="37">
        <v>242207.9</v>
      </c>
      <c r="F37" s="39">
        <f t="shared" si="3"/>
        <v>188.49127847705262</v>
      </c>
      <c r="G37" s="39">
        <f t="shared" si="4"/>
        <v>291.04390269693494</v>
      </c>
    </row>
    <row r="38" spans="1:7" s="19" customFormat="1" ht="26.25" customHeight="1" x14ac:dyDescent="0.2">
      <c r="A38" s="32" t="s">
        <v>48</v>
      </c>
      <c r="B38" s="31" t="s">
        <v>49</v>
      </c>
      <c r="C38" s="37">
        <v>180796.6</v>
      </c>
      <c r="D38" s="37">
        <v>278939</v>
      </c>
      <c r="E38" s="37">
        <v>176337.9</v>
      </c>
      <c r="F38" s="39">
        <f t="shared" si="3"/>
        <v>63.217370106008843</v>
      </c>
      <c r="G38" s="39">
        <f t="shared" si="4"/>
        <v>97.533858490701704</v>
      </c>
    </row>
    <row r="39" spans="1:7" s="19" customFormat="1" ht="24" x14ac:dyDescent="0.2">
      <c r="A39" s="32" t="s">
        <v>50</v>
      </c>
      <c r="B39" s="31" t="s">
        <v>51</v>
      </c>
      <c r="C39" s="37">
        <v>136936.20000000001</v>
      </c>
      <c r="D39" s="37">
        <v>164317.70000000001</v>
      </c>
      <c r="E39" s="37">
        <v>189460.1</v>
      </c>
      <c r="F39" s="39">
        <f t="shared" si="3"/>
        <v>115.30109050942168</v>
      </c>
      <c r="G39" s="39">
        <f t="shared" si="4"/>
        <v>138.35647549734838</v>
      </c>
    </row>
    <row r="40" spans="1:7" s="19" customFormat="1" ht="24" x14ac:dyDescent="0.2">
      <c r="A40" s="32" t="s">
        <v>52</v>
      </c>
      <c r="B40" s="31" t="s">
        <v>53</v>
      </c>
      <c r="C40" s="37">
        <v>13021.6</v>
      </c>
      <c r="D40" s="37">
        <v>12055.6</v>
      </c>
      <c r="E40" s="37">
        <v>5814.8</v>
      </c>
      <c r="F40" s="39">
        <f t="shared" si="3"/>
        <v>48.233186237101428</v>
      </c>
      <c r="G40" s="39">
        <f t="shared" si="4"/>
        <v>44.655034711556183</v>
      </c>
    </row>
    <row r="41" spans="1:7" s="19" customFormat="1" x14ac:dyDescent="0.2">
      <c r="A41" s="32" t="s">
        <v>54</v>
      </c>
      <c r="B41" s="31" t="s">
        <v>55</v>
      </c>
      <c r="C41" s="37">
        <v>1671.4</v>
      </c>
      <c r="D41" s="37">
        <v>1351.6</v>
      </c>
      <c r="E41" s="37">
        <v>2633.2</v>
      </c>
      <c r="F41" s="39">
        <f t="shared" si="3"/>
        <v>194.82095294465819</v>
      </c>
      <c r="G41" s="39">
        <f t="shared" si="4"/>
        <v>157.54457341151129</v>
      </c>
    </row>
    <row r="42" spans="1:7" s="19" customFormat="1" x14ac:dyDescent="0.2">
      <c r="A42" s="32" t="s">
        <v>56</v>
      </c>
      <c r="B42" s="31" t="s">
        <v>57</v>
      </c>
      <c r="C42" s="37">
        <v>425354.5</v>
      </c>
      <c r="D42" s="37">
        <v>507922.6</v>
      </c>
      <c r="E42" s="37">
        <v>604442.5</v>
      </c>
      <c r="F42" s="39">
        <f t="shared" si="3"/>
        <v>119.00287563498848</v>
      </c>
      <c r="G42" s="39">
        <f t="shared" si="4"/>
        <v>142.10323389078991</v>
      </c>
    </row>
    <row r="43" spans="1:7" s="26" customFormat="1" x14ac:dyDescent="0.2">
      <c r="A43" s="32" t="s">
        <v>58</v>
      </c>
      <c r="B43" s="33" t="s">
        <v>59</v>
      </c>
      <c r="C43" s="37">
        <v>-944.9</v>
      </c>
      <c r="D43" s="35">
        <v>5.2</v>
      </c>
      <c r="E43" s="35">
        <v>-271.10000000000002</v>
      </c>
      <c r="F43" s="39" t="s">
        <v>60</v>
      </c>
      <c r="G43" s="39" t="s">
        <v>60</v>
      </c>
    </row>
    <row r="44" spans="1:7" s="19" customFormat="1" ht="25.5" x14ac:dyDescent="0.2">
      <c r="A44" s="40" t="s">
        <v>66</v>
      </c>
      <c r="B44" s="41" t="s">
        <v>67</v>
      </c>
      <c r="C44" s="42">
        <v>37321704.899999999</v>
      </c>
      <c r="D44" s="42">
        <v>56272708.600000001</v>
      </c>
      <c r="E44" s="42">
        <v>38062091</v>
      </c>
      <c r="F44" s="38">
        <f>E44/D44*100</f>
        <v>67.638633268134527</v>
      </c>
      <c r="G44" s="38">
        <f t="shared" ref="G44:G54" si="11">E44/C44*100</f>
        <v>101.98379495787717</v>
      </c>
    </row>
    <row r="45" spans="1:7" s="19" customFormat="1" ht="51" x14ac:dyDescent="0.2">
      <c r="A45" s="40" t="s">
        <v>68</v>
      </c>
      <c r="B45" s="41" t="s">
        <v>69</v>
      </c>
      <c r="C45" s="42">
        <v>36078353.399999999</v>
      </c>
      <c r="D45" s="42">
        <v>55062737</v>
      </c>
      <c r="E45" s="42">
        <v>36877801.399999999</v>
      </c>
      <c r="F45" s="38">
        <f t="shared" ref="F45:F54" si="12">E45/D45*100</f>
        <v>66.974152410912652</v>
      </c>
      <c r="G45" s="38">
        <f t="shared" si="11"/>
        <v>102.21586609326798</v>
      </c>
    </row>
    <row r="46" spans="1:7" s="19" customFormat="1" ht="25.5" x14ac:dyDescent="0.2">
      <c r="A46" s="43" t="s">
        <v>70</v>
      </c>
      <c r="B46" s="44" t="s">
        <v>71</v>
      </c>
      <c r="C46" s="35">
        <v>11189590.800000001</v>
      </c>
      <c r="D46" s="35">
        <v>16193419.699999999</v>
      </c>
      <c r="E46" s="35">
        <v>11603240</v>
      </c>
      <c r="F46" s="39">
        <f t="shared" si="12"/>
        <v>71.654043524852256</v>
      </c>
      <c r="G46" s="39">
        <f t="shared" si="11"/>
        <v>103.69673214502177</v>
      </c>
    </row>
    <row r="47" spans="1:7" s="19" customFormat="1" ht="38.25" x14ac:dyDescent="0.2">
      <c r="A47" s="43" t="s">
        <v>72</v>
      </c>
      <c r="B47" s="44" t="s">
        <v>73</v>
      </c>
      <c r="C47" s="35">
        <v>17891751</v>
      </c>
      <c r="D47" s="35">
        <v>25377285.699999999</v>
      </c>
      <c r="E47" s="35">
        <v>15037030.5</v>
      </c>
      <c r="F47" s="39">
        <f t="shared" si="12"/>
        <v>59.253896093387169</v>
      </c>
      <c r="G47" s="39">
        <f t="shared" si="11"/>
        <v>84.044487876004979</v>
      </c>
    </row>
    <row r="48" spans="1:7" s="19" customFormat="1" ht="25.5" x14ac:dyDescent="0.2">
      <c r="A48" s="43" t="s">
        <v>74</v>
      </c>
      <c r="B48" s="44" t="s">
        <v>75</v>
      </c>
      <c r="C48" s="35">
        <v>4039526.3999999999</v>
      </c>
      <c r="D48" s="35">
        <v>3761963.6</v>
      </c>
      <c r="E48" s="35">
        <v>2865499.4</v>
      </c>
      <c r="F48" s="39">
        <f t="shared" si="12"/>
        <v>76.170311695732508</v>
      </c>
      <c r="G48" s="39">
        <f t="shared" si="11"/>
        <v>70.936518696845255</v>
      </c>
    </row>
    <row r="49" spans="1:7" s="19" customFormat="1" x14ac:dyDescent="0.2">
      <c r="A49" s="43" t="s">
        <v>76</v>
      </c>
      <c r="B49" s="45" t="s">
        <v>77</v>
      </c>
      <c r="C49" s="35">
        <v>2957485.2</v>
      </c>
      <c r="D49" s="35">
        <v>9730068</v>
      </c>
      <c r="E49" s="35">
        <v>7372031.5</v>
      </c>
      <c r="F49" s="39">
        <f t="shared" si="12"/>
        <v>75.765467415027317</v>
      </c>
      <c r="G49" s="39">
        <f t="shared" si="11"/>
        <v>249.26689404903865</v>
      </c>
    </row>
    <row r="50" spans="1:7" s="19" customFormat="1" ht="38.25" x14ac:dyDescent="0.2">
      <c r="A50" s="40" t="s">
        <v>78</v>
      </c>
      <c r="B50" s="41" t="s">
        <v>79</v>
      </c>
      <c r="C50" s="42">
        <v>772522.9</v>
      </c>
      <c r="D50" s="42">
        <v>1192255.7</v>
      </c>
      <c r="E50" s="42">
        <v>1192255.7</v>
      </c>
      <c r="F50" s="38">
        <f t="shared" si="12"/>
        <v>100</v>
      </c>
      <c r="G50" s="38">
        <f t="shared" si="11"/>
        <v>154.33273240184852</v>
      </c>
    </row>
    <row r="51" spans="1:7" s="14" customFormat="1" ht="25.5" x14ac:dyDescent="0.2">
      <c r="A51" s="40" t="s">
        <v>80</v>
      </c>
      <c r="B51" s="41" t="s">
        <v>81</v>
      </c>
      <c r="C51" s="42">
        <v>554194.1</v>
      </c>
      <c r="D51" s="42">
        <v>81678.600000000006</v>
      </c>
      <c r="E51" s="42">
        <v>92178.6</v>
      </c>
      <c r="F51" s="38">
        <f t="shared" si="12"/>
        <v>112.85526441442435</v>
      </c>
      <c r="G51" s="38">
        <f t="shared" si="11"/>
        <v>16.632908939304841</v>
      </c>
    </row>
    <row r="52" spans="1:7" s="14" customFormat="1" ht="89.25" x14ac:dyDescent="0.2">
      <c r="A52" s="40" t="s">
        <v>82</v>
      </c>
      <c r="B52" s="41" t="s">
        <v>83</v>
      </c>
      <c r="C52" s="42">
        <v>45916</v>
      </c>
      <c r="D52" s="42">
        <v>21030.7</v>
      </c>
      <c r="E52" s="42">
        <v>61991.5</v>
      </c>
      <c r="F52" s="38" t="s">
        <v>60</v>
      </c>
      <c r="G52" s="38">
        <f t="shared" si="11"/>
        <v>135.01067166129454</v>
      </c>
    </row>
    <row r="53" spans="1:7" s="14" customFormat="1" ht="38.25" x14ac:dyDescent="0.2">
      <c r="A53" s="40" t="s">
        <v>84</v>
      </c>
      <c r="B53" s="41" t="s">
        <v>85</v>
      </c>
      <c r="C53" s="42">
        <v>-129281.5</v>
      </c>
      <c r="D53" s="42">
        <v>-84993.4</v>
      </c>
      <c r="E53" s="42">
        <v>-162136.1</v>
      </c>
      <c r="F53" s="38" t="s">
        <v>60</v>
      </c>
      <c r="G53" s="38">
        <f t="shared" si="11"/>
        <v>125.41322617698589</v>
      </c>
    </row>
    <row r="54" spans="1:7" s="14" customFormat="1" x14ac:dyDescent="0.2">
      <c r="A54" s="46" t="s">
        <v>86</v>
      </c>
      <c r="B54" s="47"/>
      <c r="C54" s="59">
        <f>C12+C44</f>
        <v>72359787.700000003</v>
      </c>
      <c r="D54" s="59">
        <f>SUM(D12+D44)</f>
        <v>112448474.69999999</v>
      </c>
      <c r="E54" s="59">
        <f>SUM(E12+E44)</f>
        <v>88069812</v>
      </c>
      <c r="F54" s="38">
        <f t="shared" si="12"/>
        <v>78.320148170048952</v>
      </c>
      <c r="G54" s="38">
        <f t="shared" si="11"/>
        <v>121.71098727532612</v>
      </c>
    </row>
    <row r="55" spans="1:7" s="14" customFormat="1" x14ac:dyDescent="0.25">
      <c r="B55" s="17"/>
      <c r="C55" s="17"/>
      <c r="D55" s="10"/>
      <c r="E55" s="12"/>
      <c r="F55" s="12"/>
      <c r="G55" s="13"/>
    </row>
    <row r="56" spans="1:7" s="14" customFormat="1" x14ac:dyDescent="0.25">
      <c r="B56" s="17"/>
      <c r="C56" s="17"/>
      <c r="D56" s="10"/>
      <c r="E56" s="12"/>
      <c r="F56" s="12"/>
      <c r="G56" s="13"/>
    </row>
    <row r="57" spans="1:7" s="14" customFormat="1" x14ac:dyDescent="0.25">
      <c r="B57" s="17"/>
      <c r="C57" s="17"/>
      <c r="D57" s="10"/>
      <c r="E57" s="12"/>
      <c r="F57" s="12"/>
      <c r="G57" s="13"/>
    </row>
    <row r="58" spans="1:7" s="14" customFormat="1" x14ac:dyDescent="0.25">
      <c r="B58" s="17"/>
      <c r="C58" s="17"/>
      <c r="D58" s="10"/>
      <c r="E58" s="12"/>
      <c r="F58" s="12"/>
      <c r="G58" s="13"/>
    </row>
    <row r="59" spans="1:7" s="14" customFormat="1" x14ac:dyDescent="0.25">
      <c r="B59" s="17"/>
      <c r="C59" s="17"/>
      <c r="D59" s="10"/>
      <c r="E59" s="12"/>
      <c r="F59" s="12"/>
      <c r="G59" s="13"/>
    </row>
    <row r="60" spans="1:7" s="14" customFormat="1" x14ac:dyDescent="0.25">
      <c r="B60" s="17"/>
      <c r="C60" s="17"/>
      <c r="D60" s="10"/>
      <c r="E60" s="12"/>
      <c r="F60" s="12"/>
      <c r="G60" s="13"/>
    </row>
    <row r="61" spans="1:7" s="14" customFormat="1" x14ac:dyDescent="0.25">
      <c r="B61" s="17"/>
      <c r="C61" s="17"/>
      <c r="D61" s="10"/>
      <c r="E61" s="12"/>
      <c r="F61" s="12"/>
      <c r="G61" s="13"/>
    </row>
    <row r="62" spans="1:7" s="14" customFormat="1" x14ac:dyDescent="0.25">
      <c r="B62" s="17"/>
      <c r="C62" s="17"/>
      <c r="D62" s="10"/>
      <c r="E62" s="12"/>
      <c r="F62" s="12"/>
      <c r="G62" s="13"/>
    </row>
    <row r="63" spans="1:7" s="14" customFormat="1" x14ac:dyDescent="0.25">
      <c r="B63" s="17"/>
      <c r="C63" s="17"/>
      <c r="D63" s="10"/>
      <c r="E63" s="12"/>
      <c r="F63" s="12"/>
      <c r="G63" s="13"/>
    </row>
    <row r="64" spans="1:7" s="14" customFormat="1" x14ac:dyDescent="0.25">
      <c r="B64" s="17"/>
      <c r="C64" s="17"/>
      <c r="D64" s="10"/>
      <c r="E64" s="12"/>
      <c r="F64" s="12"/>
      <c r="G64" s="13"/>
    </row>
    <row r="65" spans="1:7" s="14" customFormat="1" x14ac:dyDescent="0.25">
      <c r="B65" s="17"/>
      <c r="C65" s="17"/>
      <c r="D65" s="10"/>
      <c r="E65" s="12"/>
      <c r="F65" s="12"/>
      <c r="G65" s="13"/>
    </row>
    <row r="66" spans="1:7" s="14" customFormat="1" x14ac:dyDescent="0.25">
      <c r="B66" s="17"/>
      <c r="C66" s="17"/>
      <c r="D66" s="10"/>
      <c r="E66" s="12"/>
      <c r="F66" s="12"/>
      <c r="G66" s="13"/>
    </row>
    <row r="67" spans="1:7" s="14" customFormat="1" x14ac:dyDescent="0.25">
      <c r="B67" s="17"/>
      <c r="C67" s="17"/>
      <c r="D67" s="10"/>
      <c r="E67" s="12"/>
      <c r="F67" s="12"/>
      <c r="G67" s="13"/>
    </row>
    <row r="68" spans="1:7" s="14" customFormat="1" x14ac:dyDescent="0.25">
      <c r="B68" s="17"/>
      <c r="C68" s="17"/>
      <c r="D68" s="10"/>
      <c r="E68" s="12"/>
      <c r="F68" s="12"/>
      <c r="G68" s="13"/>
    </row>
    <row r="69" spans="1:7" s="14" customFormat="1" x14ac:dyDescent="0.25">
      <c r="B69" s="17"/>
      <c r="C69" s="17"/>
      <c r="D69" s="10"/>
      <c r="E69" s="12"/>
      <c r="F69" s="12"/>
      <c r="G69" s="13"/>
    </row>
    <row r="70" spans="1:7" s="14" customFormat="1" x14ac:dyDescent="0.25">
      <c r="B70" s="17"/>
      <c r="C70" s="17"/>
      <c r="D70" s="10"/>
      <c r="E70" s="12"/>
      <c r="F70" s="12"/>
      <c r="G70" s="13"/>
    </row>
    <row r="71" spans="1:7" s="14" customFormat="1" x14ac:dyDescent="0.25">
      <c r="B71" s="17"/>
      <c r="C71" s="17"/>
      <c r="D71" s="10"/>
      <c r="E71" s="12"/>
      <c r="F71" s="12"/>
      <c r="G71" s="13"/>
    </row>
    <row r="72" spans="1:7" s="14" customFormat="1" x14ac:dyDescent="0.25">
      <c r="B72" s="17"/>
      <c r="C72" s="17"/>
      <c r="D72" s="10"/>
      <c r="E72" s="12"/>
      <c r="F72" s="12"/>
      <c r="G72" s="13"/>
    </row>
    <row r="73" spans="1:7" s="14" customFormat="1" x14ac:dyDescent="0.25">
      <c r="B73" s="17"/>
      <c r="C73" s="17"/>
      <c r="D73" s="10"/>
      <c r="E73" s="12"/>
      <c r="F73" s="12"/>
      <c r="G73" s="13"/>
    </row>
    <row r="74" spans="1:7" s="14" customFormat="1" x14ac:dyDescent="0.25">
      <c r="B74" s="11"/>
      <c r="C74" s="11"/>
      <c r="D74" s="10"/>
      <c r="E74" s="12"/>
      <c r="F74" s="12"/>
      <c r="G74" s="13"/>
    </row>
    <row r="75" spans="1:7" s="14" customFormat="1" x14ac:dyDescent="0.25">
      <c r="A75" s="10"/>
      <c r="B75" s="11"/>
      <c r="C75" s="11"/>
      <c r="D75" s="10"/>
      <c r="E75" s="12"/>
      <c r="F75" s="12"/>
      <c r="G75" s="13"/>
    </row>
    <row r="76" spans="1:7" s="14" customFormat="1" x14ac:dyDescent="0.25">
      <c r="A76" s="10"/>
      <c r="B76" s="11"/>
      <c r="C76" s="11"/>
      <c r="D76" s="10"/>
      <c r="E76" s="12"/>
      <c r="F76" s="12"/>
      <c r="G76" s="13"/>
    </row>
    <row r="77" spans="1:7" s="14" customFormat="1" x14ac:dyDescent="0.25">
      <c r="A77" s="10"/>
      <c r="B77" s="11"/>
      <c r="C77" s="11"/>
      <c r="D77" s="10"/>
      <c r="E77" s="12"/>
      <c r="F77" s="12"/>
      <c r="G77" s="13"/>
    </row>
    <row r="78" spans="1:7" s="14" customFormat="1" x14ac:dyDescent="0.25">
      <c r="A78" s="10"/>
      <c r="B78" s="11"/>
      <c r="C78" s="11"/>
      <c r="D78" s="10"/>
      <c r="E78" s="12"/>
      <c r="F78" s="12"/>
      <c r="G78" s="13"/>
    </row>
    <row r="79" spans="1:7" s="14" customFormat="1" x14ac:dyDescent="0.25">
      <c r="A79" s="10"/>
      <c r="B79" s="11"/>
      <c r="C79" s="11"/>
      <c r="D79" s="10"/>
      <c r="E79" s="12"/>
      <c r="F79" s="12"/>
      <c r="G79" s="13"/>
    </row>
    <row r="80" spans="1:7" s="14" customFormat="1" x14ac:dyDescent="0.25">
      <c r="A80" s="10"/>
      <c r="B80" s="11"/>
      <c r="C80" s="11"/>
      <c r="D80" s="10"/>
      <c r="E80" s="12"/>
      <c r="F80" s="12"/>
      <c r="G80" s="13"/>
    </row>
    <row r="81" spans="1:7" s="14" customFormat="1" x14ac:dyDescent="0.25">
      <c r="A81" s="10"/>
      <c r="B81" s="11"/>
      <c r="C81" s="11"/>
      <c r="D81" s="10"/>
      <c r="E81" s="12"/>
      <c r="F81" s="12"/>
      <c r="G81" s="13"/>
    </row>
    <row r="82" spans="1:7" s="14" customFormat="1" x14ac:dyDescent="0.25">
      <c r="A82" s="10"/>
      <c r="B82" s="11"/>
      <c r="C82" s="11"/>
      <c r="D82" s="10"/>
      <c r="E82" s="12"/>
      <c r="F82" s="12"/>
      <c r="G82" s="13"/>
    </row>
    <row r="83" spans="1:7" s="14" customFormat="1" x14ac:dyDescent="0.25">
      <c r="A83" s="10"/>
      <c r="B83" s="11"/>
      <c r="C83" s="11"/>
      <c r="D83" s="10"/>
      <c r="E83" s="12"/>
      <c r="F83" s="12"/>
      <c r="G83" s="13"/>
    </row>
    <row r="84" spans="1:7" s="14" customFormat="1" x14ac:dyDescent="0.25">
      <c r="A84" s="10"/>
      <c r="B84" s="11"/>
      <c r="C84" s="11"/>
      <c r="D84" s="10"/>
      <c r="E84" s="12"/>
      <c r="F84" s="12"/>
      <c r="G84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Таблица!Заголовки_для_печати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Васько Галина Борисовна</cp:lastModifiedBy>
  <cp:lastPrinted>2023-12-04T00:58:57Z</cp:lastPrinted>
  <dcterms:created xsi:type="dcterms:W3CDTF">2010-04-08T01:53:54Z</dcterms:created>
  <dcterms:modified xsi:type="dcterms:W3CDTF">2023-12-14T00:35:14Z</dcterms:modified>
</cp:coreProperties>
</file>