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Таблица!$A$1:$G$53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7"/>
  <c r="D53"/>
  <c r="C53"/>
  <c r="E43"/>
  <c r="D43"/>
  <c r="C43"/>
  <c r="E44"/>
  <c r="D44"/>
  <c r="C44"/>
  <c r="E13"/>
  <c r="E12"/>
  <c r="G40"/>
  <c r="F53"/>
  <c r="G53"/>
  <c r="G52"/>
  <c r="G51"/>
  <c r="G50"/>
  <c r="F50"/>
  <c r="G49"/>
  <c r="F49"/>
  <c r="G48"/>
  <c r="F48"/>
  <c r="G47"/>
  <c r="F47"/>
  <c r="G46"/>
  <c r="F46"/>
  <c r="G45"/>
  <c r="F45"/>
  <c r="G44"/>
  <c r="F44"/>
  <c r="G43"/>
  <c r="F43"/>
  <c r="G15"/>
  <c r="G16"/>
  <c r="G19"/>
  <c r="G20"/>
  <c r="G21"/>
  <c r="G22"/>
  <c r="G23"/>
  <c r="G25"/>
  <c r="G26"/>
  <c r="G28"/>
  <c r="G29"/>
  <c r="G30"/>
  <c r="G32"/>
  <c r="G33"/>
  <c r="G34"/>
  <c r="G35"/>
  <c r="G36"/>
  <c r="G37"/>
  <c r="G38"/>
  <c r="G39"/>
  <c r="G41"/>
  <c r="F15"/>
  <c r="F16"/>
  <c r="F19"/>
  <c r="F20"/>
  <c r="F21"/>
  <c r="F22"/>
  <c r="F23"/>
  <c r="F25"/>
  <c r="F26"/>
  <c r="F28"/>
  <c r="F29"/>
  <c r="F30"/>
  <c r="F32"/>
  <c r="F33"/>
  <c r="F34"/>
  <c r="F36"/>
  <c r="F37"/>
  <c r="F38"/>
  <c r="F39"/>
  <c r="F40"/>
  <c r="F41"/>
  <c r="C35"/>
  <c r="C31"/>
  <c r="C27"/>
  <c r="C24"/>
  <c r="C18"/>
  <c r="C17"/>
  <c r="C14"/>
  <c r="E35"/>
  <c r="D35"/>
  <c r="E31"/>
  <c r="F31"/>
  <c r="D31"/>
  <c r="E27"/>
  <c r="G27"/>
  <c r="D27"/>
  <c r="E24"/>
  <c r="D24"/>
  <c r="E18"/>
  <c r="E17"/>
  <c r="F17"/>
  <c r="D18"/>
  <c r="D17"/>
  <c r="E14"/>
  <c r="D14"/>
  <c r="F27"/>
  <c r="F24"/>
  <c r="C13"/>
  <c r="C12"/>
  <c r="D13"/>
  <c r="D12"/>
  <c r="F14"/>
  <c r="G24"/>
  <c r="G31"/>
  <c r="G18"/>
  <c r="G14"/>
  <c r="F35"/>
  <c r="G17"/>
  <c r="F18"/>
  <c r="G13"/>
  <c r="F13"/>
  <c r="F12"/>
  <c r="G12"/>
</calcChain>
</file>

<file path=xl/sharedStrings.xml><?xml version="1.0" encoding="utf-8"?>
<sst xmlns="http://schemas.openxmlformats.org/spreadsheetml/2006/main" count="88" uniqueCount="85">
  <si>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</si>
  <si>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</si>
  <si>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</si>
  <si>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</si>
  <si>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</si>
  <si>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</si>
  <si>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</si>
  <si>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</si>
  <si>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</si>
  <si>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</si>
  <si>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</si>
  <si>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</si>
  <si>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</si>
  <si>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</si>
  <si>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</si>
  <si>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</si>
  <si>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</si>
  <si>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</si>
  <si>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</si>
  <si>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</si>
  <si>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</si>
  <si>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</si>
  <si>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</si>
  <si>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</si>
  <si>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</si>
  <si>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</si>
  <si>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</si>
  <si>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</si>
  <si>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</si>
  <si>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</si>
  <si>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</si>
  <si>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</si>
  <si>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</si>
  <si>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</si>
  <si>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</si>
  <si>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</si>
  <si>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</si>
  <si>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</si>
  <si>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</si>
  <si>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</si>
  <si>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</si>
  <si>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</si>
  <si>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</si>
  <si>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</si>
  <si>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</si>
  <si>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</si>
  <si>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</si>
  <si>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</si>
  <si>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</si>
  <si>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</si>
  <si>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</si>
  <si>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</si>
  <si>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</si>
  <si>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</si>
  <si>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</si>
  <si>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</si>
  <si>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</si>
  <si>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</si>
  <si>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</si>
  <si>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</si>
  <si>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</si>
  <si>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</si>
  <si>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</si>
  <si>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</si>
  <si>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</si>
  <si>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</si>
  <si>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</si>
  <si>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</si>
  <si>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</si>
  <si>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</si>
  <si>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</si>
  <si>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</si>
  <si>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</si>
  <si>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</si>
  <si>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Х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</si>
  <si>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</si>
  <si>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</si>
  <si>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</si>
  <si>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Наименование доходов 
(объем которых составляет более 10 %)</t>
  </si>
  <si>
    <t>Фактическое поступление на 01.04.2022 г., тыс. руб.</t>
  </si>
  <si>
    <t>Фактическое поступление на 01.04.2023 г., тыс. руб.</t>
  </si>
  <si>
    <t>% исполнения уточненных  годовых бюджетных назначений 
на 01.04.2023 г.</t>
  </si>
  <si>
    <t>Доходы от уплаты акцизов на нефтепродукты  по национальному проекту "Безопасные качественные дороги"</t>
  </si>
  <si>
    <t>Сведения об исполнении доходов бюджета Забайкальского края по состоянию на 01.04.2023 года 
(в сравнении с запланированными значениями на 2023 год и исполнением на 01.04.2022 года)</t>
  </si>
  <si>
    <t>Уточненные годовые бюджетные назначения 
(плановые бюджетные назначения в части доходов (план по доходам))  
на 01.04.2023 г., тыс. руб.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</si>
</sst>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29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22" fillId="14" borderId="0" xfId="0" applyNumberFormat="1" applyFont="1" applyFill="1"/>
    <xf numFmtId="164" fontId="23" fillId="14" borderId="0" xfId="0" applyNumberFormat="1" applyFont="1" applyFill="1"/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0" fontId="26" fillId="14" borderId="0" xfId="0" applyFont="1" applyFill="1" applyBorder="1" applyAlignment="1">
      <alignment horizontal="justify" vertical="center"/>
    </xf>
    <xf numFmtId="165" fontId="24" fillId="14" borderId="10" xfId="0" applyNumberFormat="1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vertical="top"/>
    </xf>
    <xf numFmtId="165" fontId="24" fillId="14" borderId="10" xfId="0" applyNumberFormat="1" applyFont="1" applyFill="1" applyBorder="1" applyAlignment="1">
      <alignment horizontal="center" vertical="top"/>
    </xf>
    <xf numFmtId="165" fontId="24" fillId="14" borderId="10" xfId="0" applyNumberFormat="1" applyFont="1" applyFill="1" applyBorder="1" applyAlignment="1">
      <alignment horizontal="center" vertical="top" wrapText="1"/>
    </xf>
    <xf numFmtId="165" fontId="24" fillId="14" borderId="0" xfId="0" applyNumberFormat="1" applyFont="1" applyFill="1" applyAlignment="1">
      <alignment horizontal="center" vertical="top"/>
    </xf>
    <xf numFmtId="165" fontId="20" fillId="14" borderId="10" xfId="0" applyNumberFormat="1" applyFont="1" applyFill="1" applyBorder="1" applyAlignment="1">
      <alignment horizontal="center" vertical="top" wrapText="1"/>
    </xf>
    <xf numFmtId="165" fontId="20" fillId="14" borderId="10" xfId="0" applyNumberFormat="1" applyFont="1" applyFill="1" applyBorder="1" applyAlignment="1">
      <alignment horizontal="center" vertical="top"/>
    </xf>
    <xf numFmtId="164" fontId="25" fillId="14" borderId="10" xfId="0" applyNumberFormat="1" applyFont="1" applyFill="1" applyBorder="1" applyAlignment="1">
      <alignment horizontal="left" vertical="top" wrapText="1"/>
    </xf>
    <xf numFmtId="165" fontId="20" fillId="14" borderId="10" xfId="24" applyNumberFormat="1" applyFont="1" applyFill="1" applyBorder="1" applyAlignment="1">
      <alignment horizontal="center" vertical="top"/>
    </xf>
    <xf numFmtId="165" fontId="28" fillId="14" borderId="10" xfId="0" applyNumberFormat="1" applyFont="1" applyFill="1" applyBorder="1" applyAlignment="1">
      <alignment horizontal="center" vertical="top"/>
    </xf>
    <xf numFmtId="0" fontId="27" fillId="14" borderId="10" xfId="0" applyFont="1" applyFill="1" applyBorder="1" applyAlignment="1">
      <alignment vertical="top" wrapText="1"/>
    </xf>
    <xf numFmtId="165" fontId="27" fillId="14" borderId="10" xfId="0" applyNumberFormat="1" applyFont="1" applyFill="1" applyBorder="1" applyAlignment="1">
      <alignment horizontal="center" vertical="top"/>
    </xf>
    <xf numFmtId="0" fontId="28" fillId="14" borderId="10" xfId="0" applyFont="1" applyFill="1" applyBorder="1" applyAlignment="1">
      <alignment vertical="top" wrapText="1"/>
    </xf>
    <xf numFmtId="0" fontId="27" fillId="14" borderId="10" xfId="0" applyFont="1" applyFill="1" applyBorder="1" applyAlignment="1">
      <alignment horizontal="center" vertical="top"/>
    </xf>
    <xf numFmtId="0" fontId="28" fillId="14" borderId="10" xfId="0" applyFont="1" applyFill="1" applyBorder="1" applyAlignment="1">
      <alignment horizontal="center" vertical="top"/>
    </xf>
    <xf numFmtId="164" fontId="24" fillId="14" borderId="10" xfId="0" applyNumberFormat="1" applyFont="1" applyFill="1" applyBorder="1" applyAlignment="1">
      <alignment horizontal="center" vertical="top"/>
    </xf>
    <xf numFmtId="164" fontId="24" fillId="14" borderId="10" xfId="0" applyNumberFormat="1" applyFont="1" applyFill="1" applyBorder="1" applyAlignment="1">
      <alignment horizontal="left" vertical="top" wrapText="1"/>
    </xf>
    <xf numFmtId="164" fontId="20" fillId="14" borderId="10" xfId="0" applyNumberFormat="1" applyFont="1" applyFill="1" applyBorder="1" applyAlignment="1">
      <alignment horizontal="center" vertical="top"/>
    </xf>
    <xf numFmtId="164" fontId="20" fillId="14" borderId="10" xfId="0" applyNumberFormat="1" applyFont="1" applyFill="1" applyBorder="1" applyAlignment="1">
      <alignment horizontal="left" vertical="top" wrapText="1"/>
    </xf>
    <xf numFmtId="164" fontId="20" fillId="14" borderId="11" xfId="0" applyNumberFormat="1" applyFont="1" applyFill="1" applyBorder="1" applyAlignment="1">
      <alignment horizontal="left" vertical="top" wrapText="1"/>
    </xf>
    <xf numFmtId="164" fontId="24" fillId="14" borderId="11" xfId="0" applyNumberFormat="1" applyFont="1" applyFill="1" applyBorder="1" applyAlignment="1">
      <alignment horizontal="left" vertical="top" wrapText="1"/>
    </xf>
    <xf numFmtId="49" fontId="28" fillId="0" borderId="16" xfId="0" applyNumberFormat="1" applyFont="1" applyFill="1" applyBorder="1" applyAlignment="1">
      <alignment horizontal="center" vertical="top" wrapText="1"/>
    </xf>
    <xf numFmtId="0" fontId="20" fillId="14" borderId="10" xfId="0" applyFont="1" applyFill="1" applyBorder="1" applyAlignment="1">
      <alignment vertical="top" wrapText="1"/>
    </xf>
    <xf numFmtId="0" fontId="20" fillId="14" borderId="10" xfId="0" applyFont="1" applyFill="1" applyBorder="1" applyAlignment="1">
      <alignment horizontal="center" vertical="top"/>
    </xf>
    <xf numFmtId="0" fontId="20" fillId="14" borderId="10" xfId="0" applyFont="1" applyFill="1" applyBorder="1" applyAlignment="1">
      <alignment vertical="top"/>
    </xf>
    <xf numFmtId="0" fontId="24" fillId="14" borderId="10" xfId="0" applyFont="1" applyFill="1" applyBorder="1" applyAlignment="1">
      <alignment horizontal="center" vertical="top"/>
    </xf>
    <xf numFmtId="0" fontId="24" fillId="14" borderId="10" xfId="0" applyNumberFormat="1" applyFont="1" applyFill="1" applyBorder="1" applyAlignment="1">
      <alignment horizontal="center"/>
    </xf>
    <xf numFmtId="0" fontId="24" fillId="14" borderId="10" xfId="0" applyNumberFormat="1" applyFont="1" applyFill="1" applyBorder="1" applyAlignment="1">
      <alignment horizontal="center" wrapText="1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13" xfId="0" applyFont="1" applyFill="1" applyBorder="1" applyAlignment="1">
      <alignment horizontal="center" vertical="center" wrapText="1"/>
    </xf>
    <xf numFmtId="164" fontId="24" fillId="14" borderId="10" xfId="0" applyNumberFormat="1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166" fontId="24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"/>
  <sheetViews>
    <sheetView tabSelected="1" view="pageBreakPreview" topLeftCell="A4" zoomScaleNormal="100" zoomScaleSheetLayoutView="100" workbookViewId="0">
      <selection activeCell="D15" sqref="D15"/>
    </sheetView>
  </sheetViews>
  <sheetFormatPr defaultRowHeight="15.75"/>
  <cols>
    <col min="1" max="1" width="21" style="4" customWidth="1"/>
    <col min="2" max="2" width="38.28515625" style="5" customWidth="1"/>
    <col min="3" max="3" width="13.7109375" style="5" customWidth="1"/>
    <col min="4" max="4" width="23.85546875" style="4" customWidth="1"/>
    <col min="5" max="5" width="13.85546875" style="6" customWidth="1"/>
    <col min="6" max="6" width="16.28515625" style="6" customWidth="1"/>
    <col min="7" max="7" width="16.42578125" style="7" customWidth="1"/>
    <col min="8" max="16384" width="9.140625" style="4"/>
  </cols>
  <sheetData>
    <row r="1" spans="1:7" ht="14.25" hidden="1" customHeight="1"/>
    <row r="2" spans="1:7" ht="14.25" hidden="1" customHeight="1"/>
    <row r="3" spans="1:7" ht="15" hidden="1" customHeight="1"/>
    <row r="4" spans="1:7" ht="2.25" customHeight="1">
      <c r="E4" s="44"/>
      <c r="F4" s="44"/>
      <c r="G4" s="44"/>
    </row>
    <row r="5" spans="1:7" ht="2.25" customHeight="1">
      <c r="E5" s="13"/>
      <c r="F5" s="13"/>
      <c r="G5" s="13"/>
    </row>
    <row r="6" spans="1:7" ht="2.25" customHeight="1">
      <c r="E6" s="13"/>
      <c r="F6" s="13"/>
      <c r="G6" s="13"/>
    </row>
    <row r="7" spans="1:7" s="3" customFormat="1" ht="46.5" customHeight="1">
      <c r="A7" s="45" t="s">
        <v>83</v>
      </c>
      <c r="B7" s="45"/>
      <c r="C7" s="45"/>
      <c r="D7" s="45"/>
      <c r="E7" s="45"/>
      <c r="F7" s="45"/>
      <c r="G7" s="45"/>
    </row>
    <row r="8" spans="1:7" ht="33.75" customHeight="1">
      <c r="G8" s="14" t="s">
        <v>15</v>
      </c>
    </row>
    <row r="9" spans="1:7" s="9" customFormat="1" ht="42" customHeight="1">
      <c r="A9" s="46" t="s">
        <v>31</v>
      </c>
      <c r="B9" s="46" t="s">
        <v>78</v>
      </c>
      <c r="C9" s="48" t="s">
        <v>79</v>
      </c>
      <c r="D9" s="50" t="s">
        <v>84</v>
      </c>
      <c r="E9" s="51" t="s">
        <v>80</v>
      </c>
      <c r="F9" s="48" t="s">
        <v>81</v>
      </c>
      <c r="G9" s="53" t="s">
        <v>39</v>
      </c>
    </row>
    <row r="10" spans="1:7" s="9" customFormat="1" ht="33.75" customHeight="1">
      <c r="A10" s="47"/>
      <c r="B10" s="47"/>
      <c r="C10" s="49"/>
      <c r="D10" s="50"/>
      <c r="E10" s="52"/>
      <c r="F10" s="49"/>
      <c r="G10" s="53"/>
    </row>
    <row r="11" spans="1:7" s="11" customFormat="1" ht="11.25" customHeight="1">
      <c r="A11" s="42">
        <v>1</v>
      </c>
      <c r="B11" s="43">
        <v>2</v>
      </c>
      <c r="C11" s="42">
        <v>3</v>
      </c>
      <c r="D11" s="43">
        <v>4</v>
      </c>
      <c r="E11" s="42">
        <v>5</v>
      </c>
      <c r="F11" s="42">
        <v>6</v>
      </c>
      <c r="G11" s="42">
        <v>7</v>
      </c>
    </row>
    <row r="12" spans="1:7" s="2" customFormat="1" ht="27.75" customHeight="1">
      <c r="A12" s="31" t="s">
        <v>19</v>
      </c>
      <c r="B12" s="32" t="s">
        <v>14</v>
      </c>
      <c r="C12" s="19">
        <f>C13+C35</f>
        <v>11534933.099999998</v>
      </c>
      <c r="D12" s="19">
        <f>D13+D35</f>
        <v>53760325.799999997</v>
      </c>
      <c r="E12" s="19">
        <f>E13+E35</f>
        <v>13662530.800000001</v>
      </c>
      <c r="F12" s="19">
        <f>E12/D12*100</f>
        <v>25.413779765449267</v>
      </c>
      <c r="G12" s="19">
        <f t="shared" ref="G12:G41" si="0">E12/C12*100</f>
        <v>118.44482045587246</v>
      </c>
    </row>
    <row r="13" spans="1:7" s="2" customFormat="1" ht="16.5" customHeight="1">
      <c r="A13" s="31"/>
      <c r="B13" s="32" t="s">
        <v>16</v>
      </c>
      <c r="C13" s="19">
        <f>C14+C17+C24+C27+C31+C34</f>
        <v>11254303.499999998</v>
      </c>
      <c r="D13" s="19">
        <f>D14+D17+D24+D27+D31+D34</f>
        <v>52738261.699999996</v>
      </c>
      <c r="E13" s="19">
        <f>E14+E17+E24+E27+E31+E34</f>
        <v>13177014.200000001</v>
      </c>
      <c r="F13" s="19">
        <f t="shared" ref="F13:F41" si="1">E13/D13*100</f>
        <v>24.985681695307001</v>
      </c>
      <c r="G13" s="19">
        <f t="shared" si="0"/>
        <v>117.08422649167052</v>
      </c>
    </row>
    <row r="14" spans="1:7" s="2" customFormat="1" ht="13.5" customHeight="1">
      <c r="A14" s="31" t="s">
        <v>20</v>
      </c>
      <c r="B14" s="32" t="s">
        <v>0</v>
      </c>
      <c r="C14" s="20">
        <f>SUM(C15:C16)</f>
        <v>7225452.0999999996</v>
      </c>
      <c r="D14" s="19">
        <f>D15+D16</f>
        <v>32787354.199999999</v>
      </c>
      <c r="E14" s="19">
        <f>E15+E16</f>
        <v>8712963.8000000007</v>
      </c>
      <c r="F14" s="19">
        <f t="shared" si="1"/>
        <v>26.574159497139298</v>
      </c>
      <c r="G14" s="19">
        <f t="shared" si="0"/>
        <v>120.58710900595413</v>
      </c>
    </row>
    <row r="15" spans="1:7" s="1" customFormat="1" ht="14.25" customHeight="1">
      <c r="A15" s="33" t="s">
        <v>21</v>
      </c>
      <c r="B15" s="34" t="s">
        <v>1</v>
      </c>
      <c r="C15" s="21">
        <v>3244675.3</v>
      </c>
      <c r="D15" s="21">
        <v>11508541</v>
      </c>
      <c r="E15" s="21">
        <v>5181952.5999999996</v>
      </c>
      <c r="F15" s="21">
        <f t="shared" si="1"/>
        <v>45.027016022274239</v>
      </c>
      <c r="G15" s="21">
        <f t="shared" si="0"/>
        <v>159.70635335991864</v>
      </c>
    </row>
    <row r="16" spans="1:7" s="1" customFormat="1" ht="14.25" customHeight="1">
      <c r="A16" s="33" t="s">
        <v>22</v>
      </c>
      <c r="B16" s="34" t="s">
        <v>2</v>
      </c>
      <c r="C16" s="21">
        <v>3980776.8</v>
      </c>
      <c r="D16" s="21">
        <v>21278813.199999999</v>
      </c>
      <c r="E16" s="22">
        <v>3531011.2</v>
      </c>
      <c r="F16" s="21">
        <f t="shared" si="1"/>
        <v>16.594023204264044</v>
      </c>
      <c r="G16" s="21">
        <f t="shared" si="0"/>
        <v>88.701561966498616</v>
      </c>
    </row>
    <row r="17" spans="1:7" s="2" customFormat="1" ht="25.5">
      <c r="A17" s="31" t="s">
        <v>23</v>
      </c>
      <c r="B17" s="32" t="s">
        <v>3</v>
      </c>
      <c r="C17" s="19">
        <f>C18</f>
        <v>1783234.5</v>
      </c>
      <c r="D17" s="19">
        <f>D18</f>
        <v>7276603.6999999993</v>
      </c>
      <c r="E17" s="19">
        <f>E18</f>
        <v>1971226.9</v>
      </c>
      <c r="F17" s="19">
        <f t="shared" si="1"/>
        <v>27.089930704897398</v>
      </c>
      <c r="G17" s="19">
        <f t="shared" si="0"/>
        <v>110.54221416196243</v>
      </c>
    </row>
    <row r="18" spans="1:7" s="1" customFormat="1" ht="37.5" customHeight="1">
      <c r="A18" s="33" t="s">
        <v>24</v>
      </c>
      <c r="B18" s="34" t="s">
        <v>4</v>
      </c>
      <c r="C18" s="21">
        <f>SUM(C19:C23)</f>
        <v>1783234.5</v>
      </c>
      <c r="D18" s="21">
        <f>SUM(D19:D23)</f>
        <v>7276603.6999999993</v>
      </c>
      <c r="E18" s="21">
        <f>SUM(E19:E23)</f>
        <v>1971226.9</v>
      </c>
      <c r="F18" s="21">
        <f t="shared" si="1"/>
        <v>27.089930704897398</v>
      </c>
      <c r="G18" s="21">
        <f t="shared" si="0"/>
        <v>110.54221416196243</v>
      </c>
    </row>
    <row r="19" spans="1:7" s="1" customFormat="1" ht="13.5" customHeight="1">
      <c r="A19" s="33"/>
      <c r="B19" s="23" t="s">
        <v>34</v>
      </c>
      <c r="C19" s="22">
        <v>8205.7000000000007</v>
      </c>
      <c r="D19" s="21">
        <v>53840.5</v>
      </c>
      <c r="E19" s="22">
        <v>3695.8</v>
      </c>
      <c r="F19" s="21">
        <f t="shared" si="1"/>
        <v>6.8643493281080232</v>
      </c>
      <c r="G19" s="21">
        <f t="shared" si="0"/>
        <v>45.03942381515288</v>
      </c>
    </row>
    <row r="20" spans="1:7" s="1" customFormat="1" ht="15.75" customHeight="1">
      <c r="A20" s="33"/>
      <c r="B20" s="23" t="s">
        <v>32</v>
      </c>
      <c r="C20" s="22">
        <v>304311.7</v>
      </c>
      <c r="D20" s="21">
        <v>1405508</v>
      </c>
      <c r="E20" s="22">
        <v>362704.8</v>
      </c>
      <c r="F20" s="21">
        <f t="shared" si="1"/>
        <v>25.805957703549176</v>
      </c>
      <c r="G20" s="21">
        <f t="shared" si="0"/>
        <v>119.18858197039417</v>
      </c>
    </row>
    <row r="21" spans="1:7" s="1" customFormat="1" ht="26.25" customHeight="1">
      <c r="A21" s="33"/>
      <c r="B21" s="23" t="s">
        <v>38</v>
      </c>
      <c r="C21" s="22">
        <v>782.9</v>
      </c>
      <c r="D21" s="21">
        <v>3474.3</v>
      </c>
      <c r="E21" s="22">
        <v>1172.5999999999999</v>
      </c>
      <c r="F21" s="21">
        <f t="shared" si="1"/>
        <v>33.750683590939175</v>
      </c>
      <c r="G21" s="21">
        <f t="shared" si="0"/>
        <v>149.77647209094391</v>
      </c>
    </row>
    <row r="22" spans="1:7" s="1" customFormat="1" ht="18" customHeight="1">
      <c r="A22" s="33"/>
      <c r="B22" s="23" t="s">
        <v>33</v>
      </c>
      <c r="C22" s="22">
        <v>772788.2</v>
      </c>
      <c r="D22" s="21">
        <v>3040433.8</v>
      </c>
      <c r="E22" s="22">
        <v>838664.6</v>
      </c>
      <c r="F22" s="21">
        <f t="shared" si="1"/>
        <v>27.583715192220271</v>
      </c>
      <c r="G22" s="21">
        <f t="shared" si="0"/>
        <v>108.52450904400455</v>
      </c>
    </row>
    <row r="23" spans="1:7" s="1" customFormat="1" ht="39" customHeight="1">
      <c r="A23" s="33"/>
      <c r="B23" s="23" t="s">
        <v>82</v>
      </c>
      <c r="C23" s="22">
        <v>697146</v>
      </c>
      <c r="D23" s="21">
        <v>2773347.1</v>
      </c>
      <c r="E23" s="22">
        <v>764989.1</v>
      </c>
      <c r="F23" s="21">
        <f t="shared" si="1"/>
        <v>27.583604663116272</v>
      </c>
      <c r="G23" s="21">
        <f t="shared" si="0"/>
        <v>109.73154834138042</v>
      </c>
    </row>
    <row r="24" spans="1:7" s="2" customFormat="1" ht="14.25" customHeight="1">
      <c r="A24" s="31" t="s">
        <v>25</v>
      </c>
      <c r="B24" s="32" t="s">
        <v>5</v>
      </c>
      <c r="C24" s="19">
        <f>SUM(C25:C26)</f>
        <v>441424.9</v>
      </c>
      <c r="D24" s="19">
        <f>SUM(D25:D26)</f>
        <v>2921737.4</v>
      </c>
      <c r="E24" s="19">
        <f>SUM(E25:E26)</f>
        <v>464613.89999999997</v>
      </c>
      <c r="F24" s="19">
        <f t="shared" si="1"/>
        <v>15.901973257418684</v>
      </c>
      <c r="G24" s="19">
        <f t="shared" si="0"/>
        <v>105.25321521282554</v>
      </c>
    </row>
    <row r="25" spans="1:7" s="1" customFormat="1" ht="24" customHeight="1">
      <c r="A25" s="33" t="s">
        <v>30</v>
      </c>
      <c r="B25" s="34" t="s">
        <v>13</v>
      </c>
      <c r="C25" s="22">
        <v>433456.9</v>
      </c>
      <c r="D25" s="21">
        <v>2886477.4</v>
      </c>
      <c r="E25" s="22">
        <v>448699.1</v>
      </c>
      <c r="F25" s="21">
        <f t="shared" si="1"/>
        <v>15.544867941803389</v>
      </c>
      <c r="G25" s="21">
        <f t="shared" si="0"/>
        <v>103.51642804624865</v>
      </c>
    </row>
    <row r="26" spans="1:7" s="1" customFormat="1" ht="15" customHeight="1">
      <c r="A26" s="33" t="s">
        <v>40</v>
      </c>
      <c r="B26" s="34" t="s">
        <v>41</v>
      </c>
      <c r="C26" s="21">
        <v>7968</v>
      </c>
      <c r="D26" s="21">
        <v>35260</v>
      </c>
      <c r="E26" s="21">
        <v>15914.8</v>
      </c>
      <c r="F26" s="21">
        <f t="shared" si="1"/>
        <v>45.135564378899602</v>
      </c>
      <c r="G26" s="21">
        <f t="shared" si="0"/>
        <v>199.73393574297188</v>
      </c>
    </row>
    <row r="27" spans="1:7" s="2" customFormat="1" ht="15" customHeight="1">
      <c r="A27" s="31" t="s">
        <v>26</v>
      </c>
      <c r="B27" s="32" t="s">
        <v>6</v>
      </c>
      <c r="C27" s="19">
        <f>SUM(C28:C30)</f>
        <v>1432280.7</v>
      </c>
      <c r="D27" s="19">
        <f>SUM(D28:D30)</f>
        <v>6857166.8999999994</v>
      </c>
      <c r="E27" s="19">
        <f>SUM(E28:E30)</f>
        <v>1641801.2</v>
      </c>
      <c r="F27" s="19">
        <f t="shared" si="1"/>
        <v>23.942850217048097</v>
      </c>
      <c r="G27" s="19">
        <f t="shared" si="0"/>
        <v>114.62845236970658</v>
      </c>
    </row>
    <row r="28" spans="1:7" s="1" customFormat="1" ht="15" customHeight="1">
      <c r="A28" s="33" t="s">
        <v>27</v>
      </c>
      <c r="B28" s="35" t="s">
        <v>11</v>
      </c>
      <c r="C28" s="22">
        <v>1305787.2</v>
      </c>
      <c r="D28" s="21">
        <v>6103693.0999999996</v>
      </c>
      <c r="E28" s="22">
        <v>1504808.4</v>
      </c>
      <c r="F28" s="21">
        <f t="shared" si="1"/>
        <v>24.654063946956967</v>
      </c>
      <c r="G28" s="21">
        <f t="shared" si="0"/>
        <v>115.24147273001297</v>
      </c>
    </row>
    <row r="29" spans="1:7" s="1" customFormat="1" ht="15" customHeight="1">
      <c r="A29" s="33" t="s">
        <v>28</v>
      </c>
      <c r="B29" s="35" t="s">
        <v>8</v>
      </c>
      <c r="C29" s="22">
        <v>126101.5</v>
      </c>
      <c r="D29" s="21">
        <v>751793.8</v>
      </c>
      <c r="E29" s="22">
        <v>136628.5</v>
      </c>
      <c r="F29" s="21">
        <f t="shared" si="1"/>
        <v>18.173666768733661</v>
      </c>
      <c r="G29" s="21">
        <f t="shared" si="0"/>
        <v>108.34803709710035</v>
      </c>
    </row>
    <row r="30" spans="1:7" s="1" customFormat="1" ht="12.75">
      <c r="A30" s="33" t="s">
        <v>29</v>
      </c>
      <c r="B30" s="35" t="s">
        <v>12</v>
      </c>
      <c r="C30" s="22">
        <v>392</v>
      </c>
      <c r="D30" s="21">
        <v>1680</v>
      </c>
      <c r="E30" s="22">
        <v>364.3</v>
      </c>
      <c r="F30" s="19">
        <f t="shared" si="1"/>
        <v>21.68452380952381</v>
      </c>
      <c r="G30" s="21">
        <f t="shared" si="0"/>
        <v>92.933673469387756</v>
      </c>
    </row>
    <row r="31" spans="1:7" s="1" customFormat="1" ht="25.5">
      <c r="A31" s="31" t="s">
        <v>35</v>
      </c>
      <c r="B31" s="36" t="s">
        <v>7</v>
      </c>
      <c r="C31" s="19">
        <f>SUM(C32:C33)</f>
        <v>353585.7</v>
      </c>
      <c r="D31" s="19">
        <f>SUM(D32:D33)</f>
        <v>2812600.8</v>
      </c>
      <c r="E31" s="19">
        <f>SUM(E32:E33)</f>
        <v>367678.60000000003</v>
      </c>
      <c r="F31" s="19">
        <f t="shared" si="1"/>
        <v>13.072548368755355</v>
      </c>
      <c r="G31" s="19">
        <f t="shared" si="0"/>
        <v>103.98570982932851</v>
      </c>
    </row>
    <row r="32" spans="1:7" s="1" customFormat="1" ht="12.75">
      <c r="A32" s="33" t="s">
        <v>36</v>
      </c>
      <c r="B32" s="35" t="s">
        <v>9</v>
      </c>
      <c r="C32" s="22">
        <v>353223.2</v>
      </c>
      <c r="D32" s="21">
        <v>2797884.8</v>
      </c>
      <c r="E32" s="22">
        <v>367374.4</v>
      </c>
      <c r="F32" s="21">
        <f t="shared" si="1"/>
        <v>13.130433390252524</v>
      </c>
      <c r="G32" s="21">
        <f t="shared" si="0"/>
        <v>104.00630536159574</v>
      </c>
    </row>
    <row r="33" spans="1:7" s="1" customFormat="1" ht="41.25" customHeight="1">
      <c r="A33" s="33" t="s">
        <v>37</v>
      </c>
      <c r="B33" s="35" t="s">
        <v>10</v>
      </c>
      <c r="C33" s="22">
        <v>362.5</v>
      </c>
      <c r="D33" s="21">
        <v>14716</v>
      </c>
      <c r="E33" s="22">
        <v>304.2</v>
      </c>
      <c r="F33" s="21">
        <f t="shared" si="1"/>
        <v>2.0671378091872792</v>
      </c>
      <c r="G33" s="21">
        <f t="shared" si="0"/>
        <v>83.91724137931034</v>
      </c>
    </row>
    <row r="34" spans="1:7" s="2" customFormat="1" ht="17.25" customHeight="1">
      <c r="A34" s="31"/>
      <c r="B34" s="36" t="s">
        <v>18</v>
      </c>
      <c r="C34" s="19">
        <v>18325.599999999999</v>
      </c>
      <c r="D34" s="19">
        <v>82798.7</v>
      </c>
      <c r="E34" s="19">
        <v>18729.8</v>
      </c>
      <c r="F34" s="19">
        <f t="shared" si="1"/>
        <v>22.620886559813137</v>
      </c>
      <c r="G34" s="19">
        <f t="shared" si="0"/>
        <v>102.20565765923079</v>
      </c>
    </row>
    <row r="35" spans="1:7" s="2" customFormat="1" ht="17.25" customHeight="1">
      <c r="A35" s="31"/>
      <c r="B35" s="36" t="s">
        <v>17</v>
      </c>
      <c r="C35" s="19">
        <f>SUM(C36:C42)</f>
        <v>280629.59999999998</v>
      </c>
      <c r="D35" s="19">
        <f>SUM(D36:D42)</f>
        <v>1022064.0999999999</v>
      </c>
      <c r="E35" s="19">
        <f>SUM(E36:E42)</f>
        <v>485516.6</v>
      </c>
      <c r="F35" s="19">
        <f t="shared" si="1"/>
        <v>47.503537204760448</v>
      </c>
      <c r="G35" s="19">
        <f t="shared" si="0"/>
        <v>173.00976090904169</v>
      </c>
    </row>
    <row r="36" spans="1:7" s="12" customFormat="1" ht="38.25">
      <c r="A36" s="37" t="s">
        <v>42</v>
      </c>
      <c r="B36" s="38" t="s">
        <v>43</v>
      </c>
      <c r="C36" s="24">
        <v>6635.9</v>
      </c>
      <c r="D36" s="24">
        <v>129859.4</v>
      </c>
      <c r="E36" s="24">
        <v>23848</v>
      </c>
      <c r="F36" s="21">
        <f t="shared" si="1"/>
        <v>18.364477273112307</v>
      </c>
      <c r="G36" s="21">
        <f t="shared" si="0"/>
        <v>359.37853192483311</v>
      </c>
    </row>
    <row r="37" spans="1:7" s="12" customFormat="1" ht="26.25" customHeight="1">
      <c r="A37" s="39" t="s">
        <v>44</v>
      </c>
      <c r="B37" s="38" t="s">
        <v>45</v>
      </c>
      <c r="C37" s="24">
        <v>69614</v>
      </c>
      <c r="D37" s="24">
        <v>277589.2</v>
      </c>
      <c r="E37" s="24">
        <v>63052.3</v>
      </c>
      <c r="F37" s="21">
        <f t="shared" si="1"/>
        <v>22.714248248851181</v>
      </c>
      <c r="G37" s="21">
        <f t="shared" si="0"/>
        <v>90.574166116011156</v>
      </c>
    </row>
    <row r="38" spans="1:7" s="12" customFormat="1" ht="25.5">
      <c r="A38" s="39" t="s">
        <v>46</v>
      </c>
      <c r="B38" s="38" t="s">
        <v>47</v>
      </c>
      <c r="C38" s="24">
        <v>64586.9</v>
      </c>
      <c r="D38" s="24">
        <v>93785.3</v>
      </c>
      <c r="E38" s="24">
        <v>94646.3</v>
      </c>
      <c r="F38" s="21">
        <f t="shared" si="1"/>
        <v>100.91805432194599</v>
      </c>
      <c r="G38" s="21">
        <f t="shared" si="0"/>
        <v>146.5410168315866</v>
      </c>
    </row>
    <row r="39" spans="1:7" s="12" customFormat="1" ht="25.5">
      <c r="A39" s="39" t="s">
        <v>48</v>
      </c>
      <c r="B39" s="38" t="s">
        <v>49</v>
      </c>
      <c r="C39" s="24">
        <v>455.9</v>
      </c>
      <c r="D39" s="24">
        <v>10063.5</v>
      </c>
      <c r="E39" s="24">
        <v>241.7</v>
      </c>
      <c r="F39" s="21">
        <f t="shared" si="1"/>
        <v>2.4017488945197991</v>
      </c>
      <c r="G39" s="21">
        <f t="shared" si="0"/>
        <v>53.016012283395483</v>
      </c>
    </row>
    <row r="40" spans="1:7" s="12" customFormat="1">
      <c r="A40" s="39" t="s">
        <v>50</v>
      </c>
      <c r="B40" s="38" t="s">
        <v>51</v>
      </c>
      <c r="C40" s="24">
        <v>367</v>
      </c>
      <c r="D40" s="24">
        <v>1351.6</v>
      </c>
      <c r="E40" s="24">
        <v>570.1</v>
      </c>
      <c r="F40" s="21">
        <f t="shared" si="1"/>
        <v>42.179638946433862</v>
      </c>
      <c r="G40" s="21">
        <f t="shared" si="0"/>
        <v>155.34059945504089</v>
      </c>
    </row>
    <row r="41" spans="1:7" s="12" customFormat="1">
      <c r="A41" s="39" t="s">
        <v>52</v>
      </c>
      <c r="B41" s="38" t="s">
        <v>53</v>
      </c>
      <c r="C41" s="24">
        <v>139076.4</v>
      </c>
      <c r="D41" s="24">
        <v>509415.1</v>
      </c>
      <c r="E41" s="24">
        <v>302743.09999999998</v>
      </c>
      <c r="F41" s="21">
        <f t="shared" si="1"/>
        <v>59.429549693364017</v>
      </c>
      <c r="G41" s="21">
        <f t="shared" si="0"/>
        <v>217.6811450397048</v>
      </c>
    </row>
    <row r="42" spans="1:7" s="15" customFormat="1">
      <c r="A42" s="39" t="s">
        <v>54</v>
      </c>
      <c r="B42" s="40" t="s">
        <v>55</v>
      </c>
      <c r="C42" s="24">
        <v>-106.5</v>
      </c>
      <c r="D42" s="25">
        <v>0</v>
      </c>
      <c r="E42" s="25">
        <v>415.1</v>
      </c>
      <c r="F42" s="21" t="s">
        <v>74</v>
      </c>
      <c r="G42" s="21" t="s">
        <v>74</v>
      </c>
    </row>
    <row r="43" spans="1:7" s="12" customFormat="1" ht="25.5">
      <c r="A43" s="29" t="s">
        <v>56</v>
      </c>
      <c r="B43" s="26" t="s">
        <v>57</v>
      </c>
      <c r="C43" s="27">
        <f>C44+C49+C51+C50+C52</f>
        <v>10032147.199999999</v>
      </c>
      <c r="D43" s="27">
        <f>D44+D49+D51+D50+D52</f>
        <v>52502492.700000003</v>
      </c>
      <c r="E43" s="27">
        <f>E44+E49+E51+E50+E52</f>
        <v>12150872.900000002</v>
      </c>
      <c r="F43" s="19">
        <f>E43/D43*100</f>
        <v>23.143420959896638</v>
      </c>
      <c r="G43" s="19">
        <f>E43/C43*100</f>
        <v>121.11936415765514</v>
      </c>
    </row>
    <row r="44" spans="1:7" s="12" customFormat="1" ht="51">
      <c r="A44" s="29" t="s">
        <v>58</v>
      </c>
      <c r="B44" s="26" t="s">
        <v>59</v>
      </c>
      <c r="C44" s="27">
        <f>SUM(C45:C48)</f>
        <v>9285702.9000000004</v>
      </c>
      <c r="D44" s="27">
        <f>SUM(D45:D48)</f>
        <v>52256793.100000001</v>
      </c>
      <c r="E44" s="27">
        <f>SUM(E45:E48)</f>
        <v>12184656.100000001</v>
      </c>
      <c r="F44" s="19">
        <f t="shared" ref="F44:F49" si="2">E44/D44*100</f>
        <v>23.316884518120194</v>
      </c>
      <c r="G44" s="19">
        <f t="shared" ref="G44:G53" si="3">E44/C44*100</f>
        <v>131.21953427995203</v>
      </c>
    </row>
    <row r="45" spans="1:7" s="12" customFormat="1" ht="25.5">
      <c r="A45" s="30" t="s">
        <v>60</v>
      </c>
      <c r="B45" s="28" t="s">
        <v>61</v>
      </c>
      <c r="C45" s="25">
        <v>3519500</v>
      </c>
      <c r="D45" s="25">
        <v>14870322.199999999</v>
      </c>
      <c r="E45" s="25">
        <v>4731468.4000000004</v>
      </c>
      <c r="F45" s="19">
        <f t="shared" si="2"/>
        <v>31.818196918423197</v>
      </c>
      <c r="G45" s="19">
        <f t="shared" si="3"/>
        <v>134.43581190510017</v>
      </c>
    </row>
    <row r="46" spans="1:7" s="12" customFormat="1" ht="38.25">
      <c r="A46" s="30" t="s">
        <v>62</v>
      </c>
      <c r="B46" s="28" t="s">
        <v>63</v>
      </c>
      <c r="C46" s="25">
        <v>4168620.9</v>
      </c>
      <c r="D46" s="25">
        <v>25600577.5</v>
      </c>
      <c r="E46" s="25">
        <v>3868729.9</v>
      </c>
      <c r="F46" s="19">
        <f>E46/D46*100</f>
        <v>15.111885268994421</v>
      </c>
      <c r="G46" s="19">
        <f>E46/C46*100</f>
        <v>92.805990105744556</v>
      </c>
    </row>
    <row r="47" spans="1:7" s="12" customFormat="1" ht="25.5">
      <c r="A47" s="30" t="s">
        <v>64</v>
      </c>
      <c r="B47" s="28" t="s">
        <v>65</v>
      </c>
      <c r="C47" s="25">
        <v>1105614.5</v>
      </c>
      <c r="D47" s="25">
        <v>3553498.6</v>
      </c>
      <c r="E47" s="25">
        <v>732072.4</v>
      </c>
      <c r="F47" s="19">
        <f t="shared" si="2"/>
        <v>20.601454577750502</v>
      </c>
      <c r="G47" s="19">
        <f t="shared" si="3"/>
        <v>66.214073711949325</v>
      </c>
    </row>
    <row r="48" spans="1:7" s="12" customFormat="1">
      <c r="A48" s="30" t="s">
        <v>66</v>
      </c>
      <c r="B48" s="28" t="s">
        <v>67</v>
      </c>
      <c r="C48" s="25">
        <v>491967.5</v>
      </c>
      <c r="D48" s="25">
        <v>8232394.7999999998</v>
      </c>
      <c r="E48" s="25">
        <v>2852385.4</v>
      </c>
      <c r="F48" s="19">
        <f t="shared" si="2"/>
        <v>34.648306711432255</v>
      </c>
      <c r="G48" s="19">
        <f>E48/C48*100</f>
        <v>579.79142931189563</v>
      </c>
    </row>
    <row r="49" spans="1:7" s="12" customFormat="1" ht="38.25">
      <c r="A49" s="29" t="s">
        <v>68</v>
      </c>
      <c r="B49" s="26" t="s">
        <v>69</v>
      </c>
      <c r="C49" s="27">
        <v>717034.5</v>
      </c>
      <c r="D49" s="27">
        <v>221199.6</v>
      </c>
      <c r="E49" s="27">
        <v>13949.3</v>
      </c>
      <c r="F49" s="19">
        <f t="shared" si="2"/>
        <v>6.3062048936797339</v>
      </c>
      <c r="G49" s="19">
        <f t="shared" ref="G49" si="4">E49/C49*100</f>
        <v>1.9454154576941556</v>
      </c>
    </row>
    <row r="50" spans="1:7" s="8" customFormat="1" ht="25.5">
      <c r="A50" s="29" t="s">
        <v>70</v>
      </c>
      <c r="B50" s="26" t="s">
        <v>71</v>
      </c>
      <c r="C50" s="27">
        <v>83822.600000000006</v>
      </c>
      <c r="D50" s="27">
        <v>24500</v>
      </c>
      <c r="E50" s="27">
        <v>11773</v>
      </c>
      <c r="F50" s="19">
        <f>E50/D50*100</f>
        <v>48.053061224489795</v>
      </c>
      <c r="G50" s="19">
        <f>E50/C50*100</f>
        <v>14.045138184690048</v>
      </c>
    </row>
    <row r="51" spans="1:7" s="8" customFormat="1" ht="89.25">
      <c r="A51" s="29" t="s">
        <v>72</v>
      </c>
      <c r="B51" s="26" t="s">
        <v>73</v>
      </c>
      <c r="C51" s="27">
        <v>37487.199999999997</v>
      </c>
      <c r="D51" s="27">
        <v>0</v>
      </c>
      <c r="E51" s="27">
        <v>34341</v>
      </c>
      <c r="F51" s="19" t="s">
        <v>74</v>
      </c>
      <c r="G51" s="19">
        <f>E51/C51*100</f>
        <v>91.607268614353714</v>
      </c>
    </row>
    <row r="52" spans="1:7" s="8" customFormat="1" ht="38.25">
      <c r="A52" s="29" t="s">
        <v>75</v>
      </c>
      <c r="B52" s="26" t="s">
        <v>76</v>
      </c>
      <c r="C52" s="27">
        <v>-91900</v>
      </c>
      <c r="D52" s="27">
        <v>0</v>
      </c>
      <c r="E52" s="27">
        <v>-93846.5</v>
      </c>
      <c r="F52" s="19" t="s">
        <v>74</v>
      </c>
      <c r="G52" s="19">
        <f>E52/C52*100</f>
        <v>102.11806311207835</v>
      </c>
    </row>
    <row r="53" spans="1:7" s="8" customFormat="1">
      <c r="A53" s="41" t="s">
        <v>77</v>
      </c>
      <c r="B53" s="17"/>
      <c r="C53" s="18">
        <f>C12+C43</f>
        <v>21567080.299999997</v>
      </c>
      <c r="D53" s="18">
        <f>D12+D43</f>
        <v>106262818.5</v>
      </c>
      <c r="E53" s="18">
        <f>E12+E43</f>
        <v>25813403.700000003</v>
      </c>
      <c r="F53" s="16">
        <f>E53/D53*100</f>
        <v>24.292037482517937</v>
      </c>
      <c r="G53" s="16">
        <f t="shared" si="3"/>
        <v>119.68891171606575</v>
      </c>
    </row>
    <row r="54" spans="1:7" s="8" customFormat="1">
      <c r="B54" s="10"/>
      <c r="C54" s="10"/>
      <c r="D54" s="4"/>
      <c r="E54" s="6"/>
      <c r="F54" s="6"/>
      <c r="G54" s="7"/>
    </row>
    <row r="55" spans="1:7" s="8" customFormat="1">
      <c r="B55" s="10"/>
      <c r="C55" s="10"/>
      <c r="D55" s="4"/>
      <c r="E55" s="6"/>
      <c r="F55" s="6"/>
      <c r="G55" s="7"/>
    </row>
    <row r="56" spans="1:7" s="8" customFormat="1">
      <c r="B56" s="10"/>
      <c r="C56" s="10"/>
      <c r="D56" s="4"/>
      <c r="E56" s="6"/>
      <c r="F56" s="6"/>
      <c r="G56" s="7"/>
    </row>
    <row r="57" spans="1:7" s="8" customFormat="1">
      <c r="B57" s="10"/>
      <c r="C57" s="10"/>
      <c r="D57" s="4"/>
      <c r="E57" s="6"/>
      <c r="F57" s="6"/>
      <c r="G57" s="7"/>
    </row>
    <row r="58" spans="1:7" s="8" customFormat="1">
      <c r="B58" s="10"/>
      <c r="C58" s="10"/>
      <c r="D58" s="4"/>
      <c r="E58" s="6"/>
      <c r="F58" s="6"/>
      <c r="G58" s="7"/>
    </row>
    <row r="59" spans="1:7" s="8" customFormat="1">
      <c r="B59" s="10"/>
      <c r="C59" s="10"/>
      <c r="D59" s="4"/>
      <c r="E59" s="6"/>
      <c r="F59" s="6"/>
      <c r="G59" s="7"/>
    </row>
    <row r="60" spans="1:7" s="8" customFormat="1">
      <c r="B60" s="10"/>
      <c r="C60" s="10"/>
      <c r="D60" s="4"/>
      <c r="E60" s="6"/>
      <c r="F60" s="6"/>
      <c r="G60" s="7"/>
    </row>
    <row r="61" spans="1:7" s="8" customFormat="1">
      <c r="B61" s="10"/>
      <c r="C61" s="10"/>
      <c r="D61" s="4"/>
      <c r="E61" s="6"/>
      <c r="F61" s="6"/>
      <c r="G61" s="7"/>
    </row>
    <row r="62" spans="1:7" s="8" customFormat="1">
      <c r="B62" s="10"/>
      <c r="C62" s="10"/>
      <c r="D62" s="4"/>
      <c r="E62" s="6"/>
      <c r="F62" s="6"/>
      <c r="G62" s="7"/>
    </row>
    <row r="63" spans="1:7" s="8" customFormat="1">
      <c r="B63" s="10"/>
      <c r="C63" s="10"/>
      <c r="D63" s="4"/>
      <c r="E63" s="6"/>
      <c r="F63" s="6"/>
      <c r="G63" s="7"/>
    </row>
    <row r="64" spans="1:7" s="8" customFormat="1">
      <c r="B64" s="10"/>
      <c r="C64" s="10"/>
      <c r="D64" s="4"/>
      <c r="E64" s="6"/>
      <c r="F64" s="6"/>
      <c r="G64" s="7"/>
    </row>
    <row r="65" spans="1:7" s="8" customFormat="1">
      <c r="B65" s="10"/>
      <c r="C65" s="10"/>
      <c r="D65" s="4"/>
      <c r="E65" s="6"/>
      <c r="F65" s="6"/>
      <c r="G65" s="7"/>
    </row>
    <row r="66" spans="1:7" s="8" customFormat="1">
      <c r="B66" s="10"/>
      <c r="C66" s="10"/>
      <c r="D66" s="4"/>
      <c r="E66" s="6"/>
      <c r="F66" s="6"/>
      <c r="G66" s="7"/>
    </row>
    <row r="67" spans="1:7" s="8" customFormat="1">
      <c r="B67" s="10"/>
      <c r="C67" s="10"/>
      <c r="D67" s="4"/>
      <c r="E67" s="6"/>
      <c r="F67" s="6"/>
      <c r="G67" s="7"/>
    </row>
    <row r="68" spans="1:7" s="8" customFormat="1">
      <c r="B68" s="10"/>
      <c r="C68" s="10"/>
      <c r="D68" s="4"/>
      <c r="E68" s="6"/>
      <c r="F68" s="6"/>
      <c r="G68" s="7"/>
    </row>
    <row r="69" spans="1:7" s="8" customFormat="1">
      <c r="B69" s="10"/>
      <c r="C69" s="10"/>
      <c r="D69" s="4"/>
      <c r="E69" s="6"/>
      <c r="F69" s="6"/>
      <c r="G69" s="7"/>
    </row>
    <row r="70" spans="1:7" s="8" customFormat="1">
      <c r="B70" s="10"/>
      <c r="C70" s="10"/>
      <c r="D70" s="4"/>
      <c r="E70" s="6"/>
      <c r="F70" s="6"/>
      <c r="G70" s="7"/>
    </row>
    <row r="71" spans="1:7" s="8" customFormat="1">
      <c r="B71" s="10"/>
      <c r="C71" s="10"/>
      <c r="D71" s="4"/>
      <c r="E71" s="6"/>
      <c r="F71" s="6"/>
      <c r="G71" s="7"/>
    </row>
    <row r="72" spans="1:7" s="8" customFormat="1">
      <c r="B72" s="10"/>
      <c r="C72" s="10"/>
      <c r="D72" s="4"/>
      <c r="E72" s="6"/>
      <c r="F72" s="6"/>
      <c r="G72" s="7"/>
    </row>
    <row r="73" spans="1:7" s="8" customFormat="1">
      <c r="B73" s="5"/>
      <c r="C73" s="5"/>
      <c r="D73" s="4"/>
      <c r="E73" s="6"/>
      <c r="F73" s="6"/>
      <c r="G73" s="7"/>
    </row>
    <row r="74" spans="1:7" s="8" customFormat="1">
      <c r="A74" s="4"/>
      <c r="B74" s="5"/>
      <c r="C74" s="5"/>
      <c r="D74" s="4"/>
      <c r="E74" s="6"/>
      <c r="F74" s="6"/>
      <c r="G74" s="7"/>
    </row>
    <row r="75" spans="1:7" s="8" customFormat="1">
      <c r="A75" s="4"/>
      <c r="B75" s="5"/>
      <c r="C75" s="5"/>
      <c r="D75" s="4"/>
      <c r="E75" s="6"/>
      <c r="F75" s="6"/>
      <c r="G75" s="7"/>
    </row>
    <row r="76" spans="1:7" s="8" customFormat="1">
      <c r="A76" s="4"/>
      <c r="B76" s="5"/>
      <c r="C76" s="5"/>
      <c r="D76" s="4"/>
      <c r="E76" s="6"/>
      <c r="F76" s="6"/>
      <c r="G76" s="7"/>
    </row>
    <row r="77" spans="1:7" s="8" customFormat="1">
      <c r="A77" s="4"/>
      <c r="B77" s="5"/>
      <c r="C77" s="5"/>
      <c r="D77" s="4"/>
      <c r="E77" s="6"/>
      <c r="F77" s="6"/>
      <c r="G77" s="7"/>
    </row>
    <row r="78" spans="1:7" s="8" customFormat="1">
      <c r="A78" s="4"/>
      <c r="B78" s="5"/>
      <c r="C78" s="5"/>
      <c r="D78" s="4"/>
      <c r="E78" s="6"/>
      <c r="F78" s="6"/>
      <c r="G78" s="7"/>
    </row>
    <row r="79" spans="1:7" s="8" customFormat="1">
      <c r="A79" s="4"/>
      <c r="B79" s="5"/>
      <c r="C79" s="5"/>
      <c r="D79" s="4"/>
      <c r="E79" s="6"/>
      <c r="F79" s="6"/>
      <c r="G79" s="7"/>
    </row>
    <row r="80" spans="1:7" s="8" customFormat="1">
      <c r="A80" s="4"/>
      <c r="B80" s="5"/>
      <c r="C80" s="5"/>
      <c r="D80" s="4"/>
      <c r="E80" s="6"/>
      <c r="F80" s="6"/>
      <c r="G80" s="7"/>
    </row>
    <row r="81" spans="1:7" s="8" customFormat="1">
      <c r="A81" s="4"/>
      <c r="B81" s="5"/>
      <c r="C81" s="5"/>
      <c r="D81" s="4"/>
      <c r="E81" s="6"/>
      <c r="F81" s="6"/>
      <c r="G81" s="7"/>
    </row>
    <row r="82" spans="1:7" s="8" customFormat="1">
      <c r="A82" s="4"/>
      <c r="B82" s="5"/>
      <c r="C82" s="5"/>
      <c r="D82" s="4"/>
      <c r="E82" s="6"/>
      <c r="F82" s="6"/>
      <c r="G82" s="7"/>
    </row>
    <row r="83" spans="1:7" s="8" customFormat="1">
      <c r="A83" s="4"/>
      <c r="B83" s="5"/>
      <c r="C83" s="5"/>
      <c r="D83" s="4"/>
      <c r="E83" s="6"/>
      <c r="F83" s="6"/>
      <c r="G83" s="7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АГаранина</cp:lastModifiedBy>
  <cp:lastPrinted>2023-05-30T02:47:17Z</cp:lastPrinted>
  <dcterms:created xsi:type="dcterms:W3CDTF">2010-04-08T01:53:54Z</dcterms:created>
  <dcterms:modified xsi:type="dcterms:W3CDTF">2023-06-08T05:53:12Z</dcterms:modified>
</cp:coreProperties>
</file>