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5" windowWidth="14400" windowHeight="12780"/>
  </bookViews>
  <sheets>
    <sheet name="Расходы РЗПР" sheetId="1" r:id="rId1"/>
  </sheets>
  <definedNames>
    <definedName name="_xlnm._FilterDatabase" localSheetId="0" hidden="1">'Расходы РЗПР'!$A$5:$I$76</definedName>
    <definedName name="_xlnm.Print_Titles" localSheetId="0">'Расходы РЗПР'!$4:$5</definedName>
    <definedName name="_xlnm.Print_Area" localSheetId="0">'Расходы РЗПР'!$A$1:$H$76</definedName>
  </definedNames>
  <calcPr calcId="125725" fullPrecision="0"/>
</workbook>
</file>

<file path=xl/calcChain.xml><?xml version="1.0" encoding="utf-8"?>
<calcChain xmlns="http://schemas.openxmlformats.org/spreadsheetml/2006/main">
  <c r="H55" i="1"/>
  <c r="H42"/>
  <c r="H38"/>
  <c r="H35"/>
  <c r="H36"/>
  <c r="H34"/>
  <c r="G13"/>
  <c r="H10"/>
  <c r="H19"/>
  <c r="H74"/>
  <c r="H57"/>
  <c r="H45"/>
  <c r="F70" l="1"/>
  <c r="H70" s="1"/>
  <c r="E70"/>
  <c r="F72"/>
  <c r="H72" s="1"/>
  <c r="E72"/>
  <c r="F68"/>
  <c r="E68"/>
  <c r="F64"/>
  <c r="H64" s="1"/>
  <c r="E64"/>
  <c r="F58"/>
  <c r="H58" s="1"/>
  <c r="E58"/>
  <c r="G58" s="1"/>
  <c r="F51"/>
  <c r="H51" s="1"/>
  <c r="E51"/>
  <c r="F47"/>
  <c r="H47" s="1"/>
  <c r="E47"/>
  <c r="F39"/>
  <c r="H39" s="1"/>
  <c r="E39"/>
  <c r="F36"/>
  <c r="E36"/>
  <c r="F30"/>
  <c r="H30" s="1"/>
  <c r="E30"/>
  <c r="F17"/>
  <c r="E17"/>
  <c r="G17" s="1"/>
  <c r="F21"/>
  <c r="E21"/>
  <c r="E15"/>
  <c r="F15"/>
  <c r="H15" s="1"/>
  <c r="F6"/>
  <c r="H6" s="1"/>
  <c r="E6"/>
  <c r="D76"/>
  <c r="H21"/>
  <c r="H22"/>
  <c r="H23"/>
  <c r="H25"/>
  <c r="H26"/>
  <c r="H27"/>
  <c r="H28"/>
  <c r="H29"/>
  <c r="H31"/>
  <c r="H32"/>
  <c r="H33"/>
  <c r="H37"/>
  <c r="H40"/>
  <c r="H41"/>
  <c r="H43"/>
  <c r="H44"/>
  <c r="H46"/>
  <c r="H48"/>
  <c r="H49"/>
  <c r="H50"/>
  <c r="H52"/>
  <c r="H53"/>
  <c r="H54"/>
  <c r="H56"/>
  <c r="H59"/>
  <c r="H60"/>
  <c r="H61"/>
  <c r="H62"/>
  <c r="H63"/>
  <c r="H65"/>
  <c r="H66"/>
  <c r="H67"/>
  <c r="H68"/>
  <c r="H69"/>
  <c r="H71"/>
  <c r="H73"/>
  <c r="H75"/>
  <c r="H11"/>
  <c r="H12"/>
  <c r="G7"/>
  <c r="H7"/>
  <c r="G8"/>
  <c r="H8"/>
  <c r="G9"/>
  <c r="H9"/>
  <c r="G10"/>
  <c r="G11"/>
  <c r="G12"/>
  <c r="G14"/>
  <c r="H14"/>
  <c r="G16"/>
  <c r="H16"/>
  <c r="H17"/>
  <c r="G18"/>
  <c r="H18"/>
  <c r="G19"/>
  <c r="G20"/>
  <c r="G22"/>
  <c r="G23"/>
  <c r="G24"/>
  <c r="G25"/>
  <c r="G26"/>
  <c r="G27"/>
  <c r="G28"/>
  <c r="G29"/>
  <c r="G31"/>
  <c r="G32"/>
  <c r="G33"/>
  <c r="G35"/>
  <c r="G37"/>
  <c r="G38"/>
  <c r="G40"/>
  <c r="G41"/>
  <c r="G42"/>
  <c r="G43"/>
  <c r="G44"/>
  <c r="G45"/>
  <c r="G46"/>
  <c r="G48"/>
  <c r="G49"/>
  <c r="G50"/>
  <c r="G52"/>
  <c r="G53"/>
  <c r="G54"/>
  <c r="G55"/>
  <c r="G56"/>
  <c r="G57"/>
  <c r="G59"/>
  <c r="G60"/>
  <c r="G61"/>
  <c r="G62"/>
  <c r="G63"/>
  <c r="G75"/>
  <c r="G74"/>
  <c r="G73"/>
  <c r="G71"/>
  <c r="G69"/>
  <c r="G67"/>
  <c r="G66"/>
  <c r="G65"/>
  <c r="G39" l="1"/>
  <c r="G70"/>
  <c r="G72"/>
  <c r="G64"/>
  <c r="G51"/>
  <c r="G47"/>
  <c r="G36"/>
  <c r="G21"/>
  <c r="G30"/>
  <c r="G15"/>
  <c r="F76"/>
  <c r="H76" s="1"/>
  <c r="E76"/>
  <c r="G6"/>
  <c r="G68"/>
  <c r="G76" l="1"/>
</calcChain>
</file>

<file path=xl/sharedStrings.xml><?xml version="1.0" encoding="utf-8"?>
<sst xmlns="http://schemas.openxmlformats.org/spreadsheetml/2006/main" count="227" uniqueCount="100">
  <si>
    <t>Наименование показателя</t>
  </si>
  <si>
    <t xml:space="preserve">Коды </t>
  </si>
  <si>
    <t>РЗ</t>
  </si>
  <si>
    <t>ПР</t>
  </si>
  <si>
    <t>Общегосударственные вопросы</t>
  </si>
  <si>
    <t>01</t>
  </si>
  <si>
    <t/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</si>
  <si>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</si>
  <si>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</si>
  <si>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</si>
  <si>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</si>
  <si>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</si>
  <si>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</si>
  <si>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</si>
  <si>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</si>
  <si>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</si>
  <si>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</si>
  <si>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</si>
  <si>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</si>
  <si>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</si>
  <si>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</si>
  <si>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</si>
  <si>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</si>
  <si>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</si>
  <si>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</si>
  <si>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</si>
  <si>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09</t>
  </si>
  <si>
    <t>10</t>
  </si>
  <si>
    <t>Миграционная политика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</si>
  <si>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</si>
  <si>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</si>
  <si>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</si>
  <si>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</si>
  <si>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</si>
  <si>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</si>
  <si>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</si>
  <si>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</si>
  <si>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</si>
  <si>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</si>
  <si>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</si>
  <si>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</si>
  <si>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</si>
  <si>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</si>
  <si>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</si>
  <si>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</si>
  <si>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</si>
  <si>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</si>
  <si>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</si>
  <si>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</si>
  <si>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</si>
  <si>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</si>
  <si>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</si>
  <si>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</si>
  <si>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</si>
  <si>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</si>
  <si>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</si>
  <si>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</si>
  <si>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</si>
  <si>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</si>
  <si>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</si>
  <si>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</si>
  <si>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</si>
  <si>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</si>
  <si>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</si>
  <si>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</si>
  <si>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</si>
  <si>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</si>
  <si>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</si>
  <si>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</si>
  <si>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</si>
  <si>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</si>
  <si>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</si>
  <si>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</si>
  <si>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</si>
  <si>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</si>
  <si>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</si>
  <si>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</si>
  <si>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</si>
  <si>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</si>
  <si>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</si>
  <si>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</si>
  <si>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</si>
  <si>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</si>
  <si>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Итого расходов</t>
  </si>
  <si>
    <t>Прикладные научные исследования в области жилищно-коммунального хозяйства</t>
  </si>
  <si>
    <t>Молодежная политика</t>
  </si>
  <si>
    <t>Х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</si>
  <si>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</si>
  <si>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</si>
  <si>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Фактически исполнено по состоянию на 01.10.2021 г.,                         тыс. руб.</t>
  </si>
  <si>
    <t>Утвержденные бюджетные назначения на 01.10.2022 г.,                     тыс. руб.</t>
  </si>
  <si>
    <t>Фактически исполнено по состоянию на 01.10.2022 г.,                         тыс. руб.</t>
  </si>
  <si>
    <t>% исполнения утвержденных бюджетных назначений по состоянию на 01.10.2022 г. (гр.6/гр.5)</t>
  </si>
  <si>
    <t>Темп роста к девяти месяцам 
2021 г., %
(гр.6/гр.4)</t>
  </si>
  <si>
    <t>Сведения об исполнении расходов бюджета Забайкальского края по разделам и подразделам классификации расходов бюджетов по состоянию на 01.10.2022 года (в сравнении с запланированными значениями на 2022 год и исполнением на 01.10.2021 года)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</si>
  <si>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</si>
  <si>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</si>
  <si>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 3,6 раза</t>
  </si>
  <si>
    <t>в 5 раз</t>
  </si>
  <si>
    <t>ш</t>
  </si>
</sst>
</file>

<file path=xl/styles.xml><?xml version="1.0" encoding="utf-8"?>
<styleSheet xmlns="http://schemas.openxmlformats.org/spreadsheetml/2006/main">
  <numFmts count="5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_-* #,##0.0_р_._-;\-* #,##0.0_р_._-;_-* &quot;-&quot;?_р_._-;_-@_-"/>
    <numFmt numFmtId="170" formatCode="0.0"/>
  </numFmts>
  <fonts count="18"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Arial Cyr"/>
    </font>
    <font>
      <sz val="10"/>
      <color rgb="FF000000"/>
      <name val="Arial Cyr"/>
    </font>
    <font>
      <b/>
      <sz val="10"/>
      <color rgb="FF000000"/>
      <name val="Arial"/>
      <family val="2"/>
      <charset val="204"/>
    </font>
    <font>
      <b/>
      <sz val="12"/>
      <color rgb="FF000000"/>
      <name val="Arial Cyr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3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FFD5AB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</borders>
  <cellStyleXfs count="29">
    <xf numFmtId="0" fontId="0" fillId="0" borderId="0"/>
    <xf numFmtId="0" fontId="7" fillId="0" borderId="2">
      <alignment horizontal="center" vertical="center" wrapText="1"/>
    </xf>
    <xf numFmtId="0" fontId="8" fillId="0" borderId="0"/>
    <xf numFmtId="0" fontId="9" fillId="2" borderId="3">
      <alignment horizontal="left" vertical="top" wrapText="1"/>
    </xf>
    <xf numFmtId="0" fontId="10" fillId="0" borderId="0">
      <alignment horizontal="center"/>
    </xf>
    <xf numFmtId="0" fontId="8" fillId="0" borderId="0">
      <alignment wrapText="1"/>
    </xf>
    <xf numFmtId="0" fontId="8" fillId="0" borderId="0">
      <alignment horizontal="right"/>
    </xf>
    <xf numFmtId="0" fontId="8" fillId="0" borderId="2">
      <alignment horizontal="center" vertical="center" wrapText="1"/>
    </xf>
    <xf numFmtId="0" fontId="8" fillId="0" borderId="2">
      <alignment horizontal="center" vertical="center" shrinkToFit="1"/>
    </xf>
    <xf numFmtId="0" fontId="7" fillId="0" borderId="2">
      <alignment horizontal="left"/>
    </xf>
    <xf numFmtId="4" fontId="7" fillId="3" borderId="2">
      <alignment horizontal="right" vertical="top" shrinkToFit="1"/>
    </xf>
    <xf numFmtId="0" fontId="8" fillId="0" borderId="3"/>
    <xf numFmtId="0" fontId="8" fillId="0" borderId="0">
      <alignment horizontal="left" wrapText="1"/>
    </xf>
    <xf numFmtId="49" fontId="8" fillId="0" borderId="2">
      <alignment horizontal="left" vertical="top" wrapText="1"/>
    </xf>
    <xf numFmtId="4" fontId="8" fillId="4" borderId="2">
      <alignment horizontal="right" vertical="top" shrinkToFit="1"/>
    </xf>
    <xf numFmtId="0" fontId="11" fillId="5" borderId="4"/>
    <xf numFmtId="49" fontId="12" fillId="0" borderId="3">
      <alignment horizontal="left" vertical="top" shrinkToFit="1"/>
    </xf>
    <xf numFmtId="4" fontId="9" fillId="2" borderId="3">
      <alignment horizontal="right" vertical="top" wrapText="1"/>
    </xf>
    <xf numFmtId="4" fontId="9" fillId="6" borderId="3">
      <alignment horizontal="right" vertical="top" shrinkToFit="1"/>
    </xf>
    <xf numFmtId="4" fontId="9" fillId="7" borderId="3">
      <alignment horizontal="right" vertical="top" shrinkToFit="1"/>
    </xf>
    <xf numFmtId="4" fontId="12" fillId="0" borderId="3">
      <alignment horizontal="right" vertical="top" shrinkToFit="1"/>
    </xf>
    <xf numFmtId="4" fontId="12" fillId="0" borderId="0">
      <alignment horizontal="right" vertical="top" shrinkToFit="1"/>
    </xf>
    <xf numFmtId="4" fontId="9" fillId="5" borderId="5">
      <alignment horizontal="right" shrinkToFit="1"/>
    </xf>
    <xf numFmtId="4" fontId="9" fillId="2" borderId="3">
      <alignment horizontal="right" vertical="top" shrinkToFit="1"/>
    </xf>
    <xf numFmtId="4" fontId="12" fillId="0" borderId="0">
      <alignment horizontal="right" vertical="top"/>
    </xf>
    <xf numFmtId="164" fontId="13" fillId="0" borderId="0">
      <alignment vertical="top" wrapText="1"/>
    </xf>
    <xf numFmtId="0" fontId="14" fillId="0" borderId="0"/>
    <xf numFmtId="0" fontId="3" fillId="0" borderId="0"/>
    <xf numFmtId="165" fontId="14" fillId="0" borderId="0" applyFont="0" applyFill="0" applyBorder="0" applyAlignment="0" applyProtection="0"/>
  </cellStyleXfs>
  <cellXfs count="28">
    <xf numFmtId="0" fontId="0" fillId="0" borderId="0" xfId="0"/>
    <xf numFmtId="164" fontId="13" fillId="8" borderId="0" xfId="25" applyNumberFormat="1" applyFont="1" applyFill="1" applyAlignment="1">
      <alignment vertical="top" wrapText="1"/>
    </xf>
    <xf numFmtId="0" fontId="15" fillId="8" borderId="0" xfId="25" applyNumberFormat="1" applyFont="1" applyFill="1" applyAlignment="1">
      <alignment vertical="center" wrapText="1"/>
    </xf>
    <xf numFmtId="0" fontId="2" fillId="8" borderId="0" xfId="25" applyNumberFormat="1" applyFont="1" applyFill="1" applyAlignment="1">
      <alignment vertical="center" wrapText="1"/>
    </xf>
    <xf numFmtId="164" fontId="13" fillId="8" borderId="0" xfId="25" applyNumberFormat="1" applyFont="1" applyFill="1" applyBorder="1" applyAlignment="1">
      <alignment vertical="top" wrapText="1"/>
    </xf>
    <xf numFmtId="0" fontId="15" fillId="8" borderId="0" xfId="25" applyNumberFormat="1" applyFont="1" applyFill="1" applyAlignment="1">
      <alignment horizontal="center" vertical="center" wrapText="1"/>
    </xf>
    <xf numFmtId="0" fontId="4" fillId="8" borderId="0" xfId="27" applyFont="1" applyFill="1" applyAlignment="1">
      <alignment horizontal="right" vertical="center"/>
    </xf>
    <xf numFmtId="0" fontId="13" fillId="8" borderId="1" xfId="25" applyNumberFormat="1" applyFont="1" applyFill="1" applyBorder="1" applyAlignment="1">
      <alignment horizontal="center" vertical="center" wrapText="1"/>
    </xf>
    <xf numFmtId="0" fontId="16" fillId="8" borderId="1" xfId="25" applyNumberFormat="1" applyFont="1" applyFill="1" applyBorder="1" applyAlignment="1">
      <alignment vertical="center" wrapText="1"/>
    </xf>
    <xf numFmtId="0" fontId="16" fillId="8" borderId="1" xfId="25" applyNumberFormat="1" applyFont="1" applyFill="1" applyBorder="1" applyAlignment="1">
      <alignment horizontal="center" vertical="center" wrapText="1"/>
    </xf>
    <xf numFmtId="0" fontId="13" fillId="8" borderId="1" xfId="25" applyNumberFormat="1" applyFont="1" applyFill="1" applyBorder="1" applyAlignment="1">
      <alignment vertical="center" wrapText="1"/>
    </xf>
    <xf numFmtId="0" fontId="13" fillId="0" borderId="1" xfId="25" applyNumberFormat="1" applyFont="1" applyFill="1" applyBorder="1" applyAlignment="1">
      <alignment vertical="center" wrapText="1"/>
    </xf>
    <xf numFmtId="0" fontId="16" fillId="9" borderId="1" xfId="25" applyNumberFormat="1" applyFont="1" applyFill="1" applyBorder="1" applyAlignment="1">
      <alignment horizontal="left" vertical="top" wrapText="1"/>
    </xf>
    <xf numFmtId="164" fontId="5" fillId="8" borderId="0" xfId="25" applyNumberFormat="1" applyFont="1" applyFill="1" applyAlignment="1">
      <alignment vertical="top" wrapText="1"/>
    </xf>
    <xf numFmtId="0" fontId="13" fillId="8" borderId="1" xfId="7" quotePrefix="1" applyNumberFormat="1" applyFont="1" applyFill="1" applyBorder="1" applyAlignment="1" applyProtection="1">
      <alignment horizontal="left" vertical="top" wrapText="1"/>
    </xf>
    <xf numFmtId="49" fontId="13" fillId="8" borderId="1" xfId="12" applyNumberFormat="1" applyFont="1" applyFill="1" applyBorder="1" applyAlignment="1" applyProtection="1">
      <alignment horizontal="center" vertical="top" shrinkToFit="1"/>
    </xf>
    <xf numFmtId="0" fontId="13" fillId="0" borderId="1" xfId="4" quotePrefix="1" applyNumberFormat="1" applyFont="1" applyFill="1" applyBorder="1" applyAlignment="1" applyProtection="1">
      <alignment horizontal="left" vertical="top" wrapText="1"/>
    </xf>
    <xf numFmtId="166" fontId="6" fillId="8" borderId="1" xfId="0" applyNumberFormat="1" applyFont="1" applyFill="1" applyBorder="1" applyAlignment="1">
      <alignment horizontal="right" vertical="center" wrapText="1"/>
    </xf>
    <xf numFmtId="166" fontId="5" fillId="8" borderId="1" xfId="0" applyNumberFormat="1" applyFont="1" applyFill="1" applyBorder="1" applyAlignment="1">
      <alignment horizontal="right" vertical="center" wrapText="1"/>
    </xf>
    <xf numFmtId="0" fontId="16" fillId="0" borderId="1" xfId="4" quotePrefix="1" applyNumberFormat="1" applyFont="1" applyFill="1" applyBorder="1" applyAlignment="1" applyProtection="1">
      <alignment horizontal="left" vertical="top" wrapText="1"/>
    </xf>
    <xf numFmtId="167" fontId="16" fillId="0" borderId="1" xfId="20" applyNumberFormat="1" applyFont="1" applyFill="1" applyBorder="1" applyAlignment="1" applyProtection="1">
      <alignment horizontal="right" vertical="center" wrapText="1" shrinkToFit="1"/>
    </xf>
    <xf numFmtId="167" fontId="13" fillId="0" borderId="1" xfId="20" applyNumberFormat="1" applyFont="1" applyFill="1" applyBorder="1" applyAlignment="1" applyProtection="1">
      <alignment horizontal="right" vertical="center" wrapText="1" shrinkToFit="1"/>
    </xf>
    <xf numFmtId="0" fontId="1" fillId="8" borderId="0" xfId="25" applyNumberFormat="1" applyFont="1" applyFill="1" applyAlignment="1">
      <alignment horizontal="center" vertical="top" wrapText="1"/>
    </xf>
    <xf numFmtId="0" fontId="16" fillId="8" borderId="1" xfId="25" applyNumberFormat="1" applyFont="1" applyFill="1" applyBorder="1" applyAlignment="1">
      <alignment horizontal="center" vertical="center" wrapText="1"/>
    </xf>
    <xf numFmtId="0" fontId="16" fillId="8" borderId="1" xfId="1" applyNumberFormat="1" applyFont="1" applyFill="1" applyBorder="1" applyProtection="1">
      <alignment horizontal="center" vertical="center" wrapText="1"/>
    </xf>
    <xf numFmtId="0" fontId="16" fillId="8" borderId="1" xfId="1" applyNumberFormat="1" applyFont="1" applyFill="1" applyBorder="1" applyAlignment="1" applyProtection="1">
      <alignment horizontal="center" vertical="center" wrapText="1"/>
    </xf>
    <xf numFmtId="0" fontId="17" fillId="8" borderId="1" xfId="26" applyFont="1" applyFill="1" applyBorder="1" applyAlignment="1">
      <alignment horizontal="center" vertical="center" wrapText="1"/>
    </xf>
    <xf numFmtId="170" fontId="13" fillId="0" borderId="1" xfId="20" applyNumberFormat="1" applyFont="1" applyFill="1" applyBorder="1" applyAlignment="1" applyProtection="1">
      <alignment horizontal="right" vertical="center" wrapText="1" shrinkToFit="1"/>
    </xf>
  </cellXfs>
  <cellStyles count="29">
    <cellStyle name="st32" xfId="1"/>
    <cellStyle name="xl23" xfId="2"/>
    <cellStyle name="xl24" xfId="3"/>
    <cellStyle name="xl25" xfId="4"/>
    <cellStyle name="xl26" xfId="5"/>
    <cellStyle name="xl27" xfId="6"/>
    <cellStyle name="xl29" xfId="7"/>
    <cellStyle name="xl31" xfId="8"/>
    <cellStyle name="xl33" xfId="9"/>
    <cellStyle name="xl34" xfId="10"/>
    <cellStyle name="xl36" xfId="11"/>
    <cellStyle name="xl37" xfId="12"/>
    <cellStyle name="xl38" xfId="13"/>
    <cellStyle name="xl39" xfId="14"/>
    <cellStyle name="xl43" xfId="15"/>
    <cellStyle name="xl45" xfId="16"/>
    <cellStyle name="xl49" xfId="17"/>
    <cellStyle name="xl50" xfId="18"/>
    <cellStyle name="xl51" xfId="19"/>
    <cellStyle name="xl52" xfId="20"/>
    <cellStyle name="xl53" xfId="21"/>
    <cellStyle name="xl54" xfId="22"/>
    <cellStyle name="xl59" xfId="23"/>
    <cellStyle name="xl60" xfId="24"/>
    <cellStyle name="Обычный" xfId="0" builtinId="0"/>
    <cellStyle name="Обычный 2" xfId="25"/>
    <cellStyle name="Обычный 3" xfId="26"/>
    <cellStyle name="Обычный_Приложения 8, 9, 10 (1)" xfId="27"/>
    <cellStyle name="Финансовый 2" xfId="2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2"/>
  <sheetViews>
    <sheetView tabSelected="1" view="pageBreakPreview" zoomScaleNormal="100" zoomScaleSheetLayoutView="100" workbookViewId="0">
      <pane xSplit="3" ySplit="5" topLeftCell="D51" activePane="bottomRight" state="frozen"/>
      <selection pane="topRight" activeCell="D1" sqref="D1"/>
      <selection pane="bottomLeft" activeCell="A6" sqref="A6"/>
      <selection pane="bottomRight" activeCell="H55" sqref="H55"/>
    </sheetView>
  </sheetViews>
  <sheetFormatPr defaultColWidth="8" defaultRowHeight="12.75"/>
  <cols>
    <col min="1" max="1" width="41.85546875" style="1" customWidth="1"/>
    <col min="2" max="3" width="6.85546875" style="1" customWidth="1"/>
    <col min="4" max="4" width="14.5703125" style="1" customWidth="1"/>
    <col min="5" max="5" width="14.85546875" style="1" customWidth="1"/>
    <col min="6" max="6" width="14.140625" style="13" customWidth="1"/>
    <col min="7" max="7" width="15.5703125" style="13" customWidth="1"/>
    <col min="8" max="8" width="12.5703125" style="13" customWidth="1"/>
    <col min="9" max="16384" width="8" style="1"/>
  </cols>
  <sheetData>
    <row r="1" spans="1:9" ht="51.75" customHeight="1">
      <c r="A1" s="22" t="s">
        <v>94</v>
      </c>
      <c r="B1" s="22"/>
      <c r="C1" s="22"/>
      <c r="D1" s="22"/>
      <c r="E1" s="22"/>
      <c r="F1" s="22"/>
      <c r="G1" s="22"/>
      <c r="H1" s="22"/>
    </row>
    <row r="2" spans="1:9" ht="3.75" customHeight="1">
      <c r="A2" s="2"/>
      <c r="B2" s="2"/>
      <c r="C2" s="2"/>
      <c r="D2" s="2"/>
      <c r="E2" s="2"/>
      <c r="F2" s="3"/>
      <c r="G2" s="3"/>
      <c r="H2" s="3"/>
    </row>
    <row r="3" spans="1:9" ht="7.5" customHeight="1">
      <c r="A3" s="5"/>
      <c r="B3" s="5"/>
      <c r="C3" s="5"/>
      <c r="D3" s="5"/>
      <c r="E3" s="5"/>
      <c r="F3" s="6"/>
      <c r="G3" s="6"/>
      <c r="H3" s="6"/>
    </row>
    <row r="4" spans="1:9" ht="28.5" customHeight="1">
      <c r="A4" s="23" t="s">
        <v>0</v>
      </c>
      <c r="B4" s="23" t="s">
        <v>1</v>
      </c>
      <c r="C4" s="23"/>
      <c r="D4" s="24" t="s">
        <v>89</v>
      </c>
      <c r="E4" s="24" t="s">
        <v>90</v>
      </c>
      <c r="F4" s="24" t="s">
        <v>91</v>
      </c>
      <c r="G4" s="25" t="s">
        <v>92</v>
      </c>
      <c r="H4" s="24" t="s">
        <v>93</v>
      </c>
    </row>
    <row r="5" spans="1:9" ht="66" customHeight="1">
      <c r="A5" s="23"/>
      <c r="B5" s="9" t="s">
        <v>2</v>
      </c>
      <c r="C5" s="9" t="s">
        <v>3</v>
      </c>
      <c r="D5" s="24"/>
      <c r="E5" s="24"/>
      <c r="F5" s="24"/>
      <c r="G5" s="26"/>
      <c r="H5" s="24"/>
      <c r="I5" s="4"/>
    </row>
    <row r="6" spans="1:9" ht="16.5" customHeight="1">
      <c r="A6" s="8" t="s">
        <v>4</v>
      </c>
      <c r="B6" s="9" t="s">
        <v>5</v>
      </c>
      <c r="C6" s="7"/>
      <c r="D6" s="20">
        <v>2125115</v>
      </c>
      <c r="E6" s="20">
        <f>SUM(E7:E14)</f>
        <v>5668617.2999999998</v>
      </c>
      <c r="F6" s="20">
        <f>SUM(F7:F14)</f>
        <v>3507909.4</v>
      </c>
      <c r="G6" s="17">
        <f t="shared" ref="G6:G13" si="0">F6/E6*100</f>
        <v>61.9</v>
      </c>
      <c r="H6" s="17">
        <f>F6/D6*100</f>
        <v>165.1</v>
      </c>
      <c r="I6" s="4"/>
    </row>
    <row r="7" spans="1:9" ht="38.25" customHeight="1">
      <c r="A7" s="10" t="s">
        <v>7</v>
      </c>
      <c r="B7" s="7" t="s">
        <v>5</v>
      </c>
      <c r="C7" s="7" t="s">
        <v>8</v>
      </c>
      <c r="D7" s="21">
        <v>4148</v>
      </c>
      <c r="E7" s="21">
        <v>6303.17</v>
      </c>
      <c r="F7" s="21">
        <v>4803.22</v>
      </c>
      <c r="G7" s="18">
        <f t="shared" si="0"/>
        <v>76.2</v>
      </c>
      <c r="H7" s="18">
        <f>F7/D7*100</f>
        <v>115.8</v>
      </c>
      <c r="I7" s="4"/>
    </row>
    <row r="8" spans="1:9" ht="52.5" customHeight="1">
      <c r="A8" s="10" t="s">
        <v>9</v>
      </c>
      <c r="B8" s="7" t="s">
        <v>5</v>
      </c>
      <c r="C8" s="7" t="s">
        <v>10</v>
      </c>
      <c r="D8" s="21">
        <v>95855</v>
      </c>
      <c r="E8" s="21">
        <v>141673.96</v>
      </c>
      <c r="F8" s="21">
        <v>102601.81</v>
      </c>
      <c r="G8" s="18">
        <f t="shared" si="0"/>
        <v>72.400000000000006</v>
      </c>
      <c r="H8" s="18">
        <f>F8/D8*100</f>
        <v>107</v>
      </c>
      <c r="I8" s="4"/>
    </row>
    <row r="9" spans="1:9" ht="52.5" customHeight="1">
      <c r="A9" s="10" t="s">
        <v>11</v>
      </c>
      <c r="B9" s="7" t="s">
        <v>5</v>
      </c>
      <c r="C9" s="7" t="s">
        <v>12</v>
      </c>
      <c r="D9" s="21">
        <v>68618.2</v>
      </c>
      <c r="E9" s="21">
        <v>106685.9</v>
      </c>
      <c r="F9" s="21">
        <v>76410.710000000006</v>
      </c>
      <c r="G9" s="18">
        <f t="shared" si="0"/>
        <v>71.599999999999994</v>
      </c>
      <c r="H9" s="18">
        <f>F9/D9*100</f>
        <v>111.4</v>
      </c>
      <c r="I9" s="4"/>
    </row>
    <row r="10" spans="1:9" ht="12.75" customHeight="1">
      <c r="A10" s="10" t="s">
        <v>13</v>
      </c>
      <c r="B10" s="7" t="s">
        <v>5</v>
      </c>
      <c r="C10" s="7" t="s">
        <v>14</v>
      </c>
      <c r="D10" s="21">
        <v>154.6</v>
      </c>
      <c r="E10" s="21">
        <v>4726.3999999999996</v>
      </c>
      <c r="F10" s="21">
        <v>2712.49</v>
      </c>
      <c r="G10" s="18">
        <f t="shared" si="0"/>
        <v>57.4</v>
      </c>
      <c r="H10" s="18">
        <f>F10/D10*100</f>
        <v>1754.5</v>
      </c>
      <c r="I10" s="4"/>
    </row>
    <row r="11" spans="1:9" ht="39.75" customHeight="1">
      <c r="A11" s="10" t="s">
        <v>15</v>
      </c>
      <c r="B11" s="7" t="s">
        <v>5</v>
      </c>
      <c r="C11" s="7" t="s">
        <v>16</v>
      </c>
      <c r="D11" s="21">
        <v>115957.9</v>
      </c>
      <c r="E11" s="21">
        <v>186321.96</v>
      </c>
      <c r="F11" s="21">
        <v>140334.49</v>
      </c>
      <c r="G11" s="18">
        <f t="shared" si="0"/>
        <v>75.3</v>
      </c>
      <c r="H11" s="18">
        <f>F11/D11*100</f>
        <v>121</v>
      </c>
      <c r="I11" s="4"/>
    </row>
    <row r="12" spans="1:9" ht="26.25" customHeight="1">
      <c r="A12" s="10" t="s">
        <v>17</v>
      </c>
      <c r="B12" s="7" t="s">
        <v>5</v>
      </c>
      <c r="C12" s="7" t="s">
        <v>18</v>
      </c>
      <c r="D12" s="21">
        <v>35697.800000000003</v>
      </c>
      <c r="E12" s="21">
        <v>56303.76</v>
      </c>
      <c r="F12" s="21">
        <v>48213.57</v>
      </c>
      <c r="G12" s="18">
        <f t="shared" si="0"/>
        <v>85.6</v>
      </c>
      <c r="H12" s="18">
        <f>F12/D12*100</f>
        <v>135.1</v>
      </c>
      <c r="I12" s="4"/>
    </row>
    <row r="13" spans="1:9" ht="14.25" customHeight="1">
      <c r="A13" s="10" t="s">
        <v>19</v>
      </c>
      <c r="B13" s="7" t="s">
        <v>5</v>
      </c>
      <c r="C13" s="7" t="s">
        <v>20</v>
      </c>
      <c r="D13" s="27">
        <v>0</v>
      </c>
      <c r="E13" s="21">
        <v>77474.27</v>
      </c>
      <c r="F13" s="27">
        <v>0</v>
      </c>
      <c r="G13" s="18">
        <f t="shared" si="0"/>
        <v>0</v>
      </c>
      <c r="H13" s="18" t="s">
        <v>86</v>
      </c>
      <c r="I13" s="4"/>
    </row>
    <row r="14" spans="1:9" ht="14.25" customHeight="1">
      <c r="A14" s="10" t="s">
        <v>21</v>
      </c>
      <c r="B14" s="7" t="s">
        <v>5</v>
      </c>
      <c r="C14" s="7" t="s">
        <v>22</v>
      </c>
      <c r="D14" s="21">
        <v>1804683.5</v>
      </c>
      <c r="E14" s="21">
        <v>5089127.83</v>
      </c>
      <c r="F14" s="21">
        <v>3132833.08</v>
      </c>
      <c r="G14" s="18">
        <f t="shared" ref="G14:G34" si="1">F14/E14*100</f>
        <v>61.6</v>
      </c>
      <c r="H14" s="18">
        <f t="shared" ref="H14:H19" si="2">F14/D14*100</f>
        <v>173.6</v>
      </c>
      <c r="I14" s="4"/>
    </row>
    <row r="15" spans="1:9" ht="12" customHeight="1">
      <c r="A15" s="8" t="s">
        <v>23</v>
      </c>
      <c r="B15" s="9" t="s">
        <v>8</v>
      </c>
      <c r="C15" s="7" t="s">
        <v>6</v>
      </c>
      <c r="D15" s="20">
        <v>44436.7</v>
      </c>
      <c r="E15" s="20">
        <f>E16</f>
        <v>64097.8</v>
      </c>
      <c r="F15" s="20">
        <f>F16</f>
        <v>45615.5</v>
      </c>
      <c r="G15" s="17">
        <f t="shared" si="1"/>
        <v>71.2</v>
      </c>
      <c r="H15" s="17">
        <f t="shared" si="2"/>
        <v>102.7</v>
      </c>
      <c r="I15" s="4"/>
    </row>
    <row r="16" spans="1:9" ht="14.25" customHeight="1">
      <c r="A16" s="10" t="s">
        <v>24</v>
      </c>
      <c r="B16" s="7" t="s">
        <v>8</v>
      </c>
      <c r="C16" s="7" t="s">
        <v>10</v>
      </c>
      <c r="D16" s="21">
        <v>44436.7</v>
      </c>
      <c r="E16" s="21">
        <v>64097.8</v>
      </c>
      <c r="F16" s="21">
        <v>45615.519999999997</v>
      </c>
      <c r="G16" s="18">
        <f t="shared" si="1"/>
        <v>71.2</v>
      </c>
      <c r="H16" s="18">
        <f t="shared" si="2"/>
        <v>102.7</v>
      </c>
      <c r="I16" s="4"/>
    </row>
    <row r="17" spans="1:9" ht="26.25" customHeight="1">
      <c r="A17" s="8" t="s">
        <v>25</v>
      </c>
      <c r="B17" s="9" t="s">
        <v>10</v>
      </c>
      <c r="C17" s="7" t="s">
        <v>6</v>
      </c>
      <c r="D17" s="20">
        <v>1283000.8999999999</v>
      </c>
      <c r="E17" s="20">
        <f>E18+E19+E20</f>
        <v>1466076.7</v>
      </c>
      <c r="F17" s="20">
        <f>F18+F19+F20</f>
        <v>1087481.6000000001</v>
      </c>
      <c r="G17" s="17">
        <f t="shared" si="1"/>
        <v>74.2</v>
      </c>
      <c r="H17" s="17">
        <f t="shared" si="2"/>
        <v>84.8</v>
      </c>
      <c r="I17" s="4"/>
    </row>
    <row r="18" spans="1:9" ht="39" customHeight="1">
      <c r="A18" s="10" t="s">
        <v>95</v>
      </c>
      <c r="B18" s="7" t="s">
        <v>10</v>
      </c>
      <c r="C18" s="7" t="s">
        <v>26</v>
      </c>
      <c r="D18" s="21">
        <v>124270.1</v>
      </c>
      <c r="E18" s="21">
        <v>36051.4</v>
      </c>
      <c r="F18" s="21">
        <v>26629.81</v>
      </c>
      <c r="G18" s="18">
        <f t="shared" si="1"/>
        <v>73.900000000000006</v>
      </c>
      <c r="H18" s="18">
        <f t="shared" si="2"/>
        <v>21.4</v>
      </c>
      <c r="I18" s="4"/>
    </row>
    <row r="19" spans="1:9" ht="38.25">
      <c r="A19" s="10" t="s">
        <v>96</v>
      </c>
      <c r="B19" s="7" t="s">
        <v>10</v>
      </c>
      <c r="C19" s="7" t="s">
        <v>27</v>
      </c>
      <c r="D19" s="21">
        <v>1158721.5</v>
      </c>
      <c r="E19" s="21">
        <v>1429545.29</v>
      </c>
      <c r="F19" s="21">
        <v>1060818.47</v>
      </c>
      <c r="G19" s="18">
        <f t="shared" si="1"/>
        <v>74.2</v>
      </c>
      <c r="H19" s="18">
        <f t="shared" si="2"/>
        <v>91.6</v>
      </c>
      <c r="I19" s="4"/>
    </row>
    <row r="20" spans="1:9">
      <c r="A20" s="10" t="s">
        <v>28</v>
      </c>
      <c r="B20" s="7" t="s">
        <v>10</v>
      </c>
      <c r="C20" s="7" t="s">
        <v>20</v>
      </c>
      <c r="D20" s="21">
        <v>9.3000000000000007</v>
      </c>
      <c r="E20" s="21">
        <v>480</v>
      </c>
      <c r="F20" s="21">
        <v>33.31</v>
      </c>
      <c r="G20" s="18">
        <f t="shared" si="1"/>
        <v>6.9</v>
      </c>
      <c r="H20" s="18" t="s">
        <v>97</v>
      </c>
      <c r="I20" s="4"/>
    </row>
    <row r="21" spans="1:9" ht="15" customHeight="1">
      <c r="A21" s="8" t="s">
        <v>29</v>
      </c>
      <c r="B21" s="9" t="s">
        <v>12</v>
      </c>
      <c r="C21" s="7" t="s">
        <v>6</v>
      </c>
      <c r="D21" s="20">
        <v>8957007.8000000007</v>
      </c>
      <c r="E21" s="20">
        <f>SUM(E22:E29)</f>
        <v>20939034.399999999</v>
      </c>
      <c r="F21" s="20">
        <f>SUM(F22:F29)</f>
        <v>9874671.5</v>
      </c>
      <c r="G21" s="17">
        <f t="shared" si="1"/>
        <v>47.2</v>
      </c>
      <c r="H21" s="17">
        <f>F21/D21*100</f>
        <v>110.2</v>
      </c>
      <c r="I21" s="4"/>
    </row>
    <row r="22" spans="1:9" ht="12.75" customHeight="1">
      <c r="A22" s="10" t="s">
        <v>30</v>
      </c>
      <c r="B22" s="7" t="s">
        <v>12</v>
      </c>
      <c r="C22" s="7" t="s">
        <v>5</v>
      </c>
      <c r="D22" s="21">
        <v>128537.4</v>
      </c>
      <c r="E22" s="21">
        <v>422853.42</v>
      </c>
      <c r="F22" s="21">
        <v>192410.07</v>
      </c>
      <c r="G22" s="18">
        <f t="shared" si="1"/>
        <v>45.5</v>
      </c>
      <c r="H22" s="18">
        <f>F22/D22*100</f>
        <v>149.69999999999999</v>
      </c>
      <c r="I22" s="4"/>
    </row>
    <row r="23" spans="1:9" ht="12.75" customHeight="1">
      <c r="A23" s="10" t="s">
        <v>31</v>
      </c>
      <c r="B23" s="7" t="s">
        <v>12</v>
      </c>
      <c r="C23" s="7" t="s">
        <v>14</v>
      </c>
      <c r="D23" s="21">
        <v>1251738.5</v>
      </c>
      <c r="E23" s="21">
        <v>1977819.17</v>
      </c>
      <c r="F23" s="21">
        <v>1481211.65</v>
      </c>
      <c r="G23" s="18">
        <f t="shared" si="1"/>
        <v>74.900000000000006</v>
      </c>
      <c r="H23" s="18">
        <f>F23/D23*100</f>
        <v>118.3</v>
      </c>
      <c r="I23" s="4"/>
    </row>
    <row r="24" spans="1:9" ht="12.75" customHeight="1">
      <c r="A24" s="10" t="s">
        <v>32</v>
      </c>
      <c r="B24" s="7" t="s">
        <v>12</v>
      </c>
      <c r="C24" s="7" t="s">
        <v>16</v>
      </c>
      <c r="D24" s="21">
        <v>46273.1</v>
      </c>
      <c r="E24" s="21">
        <v>419424.64</v>
      </c>
      <c r="F24" s="21">
        <v>231216.87</v>
      </c>
      <c r="G24" s="18">
        <f t="shared" si="1"/>
        <v>55.1</v>
      </c>
      <c r="H24" s="18" t="s">
        <v>98</v>
      </c>
      <c r="I24" s="4"/>
    </row>
    <row r="25" spans="1:9" ht="12.75" customHeight="1">
      <c r="A25" s="10" t="s">
        <v>33</v>
      </c>
      <c r="B25" s="7" t="s">
        <v>12</v>
      </c>
      <c r="C25" s="7" t="s">
        <v>18</v>
      </c>
      <c r="D25" s="21">
        <v>1308045.8999999999</v>
      </c>
      <c r="E25" s="21">
        <v>2400371.2000000002</v>
      </c>
      <c r="F25" s="21">
        <v>1551034.02</v>
      </c>
      <c r="G25" s="18">
        <f t="shared" si="1"/>
        <v>64.599999999999994</v>
      </c>
      <c r="H25" s="18">
        <f t="shared" ref="H25:H36" si="3">F25/D25*100</f>
        <v>118.6</v>
      </c>
      <c r="I25" s="4"/>
    </row>
    <row r="26" spans="1:9" ht="12.75" customHeight="1">
      <c r="A26" s="10" t="s">
        <v>34</v>
      </c>
      <c r="B26" s="7" t="s">
        <v>12</v>
      </c>
      <c r="C26" s="7" t="s">
        <v>35</v>
      </c>
      <c r="D26" s="21">
        <v>367291.1</v>
      </c>
      <c r="E26" s="21">
        <v>1392671.22</v>
      </c>
      <c r="F26" s="21">
        <v>648493.1</v>
      </c>
      <c r="G26" s="18">
        <f t="shared" si="1"/>
        <v>46.6</v>
      </c>
      <c r="H26" s="18">
        <f t="shared" si="3"/>
        <v>176.6</v>
      </c>
      <c r="I26" s="4"/>
    </row>
    <row r="27" spans="1:9" ht="12.75" customHeight="1">
      <c r="A27" s="10" t="s">
        <v>36</v>
      </c>
      <c r="B27" s="7" t="s">
        <v>12</v>
      </c>
      <c r="C27" s="7" t="s">
        <v>26</v>
      </c>
      <c r="D27" s="21">
        <v>5454446.5</v>
      </c>
      <c r="E27" s="21">
        <v>12136678.65</v>
      </c>
      <c r="F27" s="21">
        <v>5219030.91</v>
      </c>
      <c r="G27" s="18">
        <f t="shared" si="1"/>
        <v>43</v>
      </c>
      <c r="H27" s="18">
        <f t="shared" si="3"/>
        <v>95.7</v>
      </c>
      <c r="I27" s="4"/>
    </row>
    <row r="28" spans="1:9" ht="12.75" customHeight="1">
      <c r="A28" s="10" t="s">
        <v>37</v>
      </c>
      <c r="B28" s="7" t="s">
        <v>12</v>
      </c>
      <c r="C28" s="7" t="s">
        <v>27</v>
      </c>
      <c r="D28" s="21">
        <v>17281.5</v>
      </c>
      <c r="E28" s="21">
        <v>88306.89</v>
      </c>
      <c r="F28" s="21">
        <v>33813.83</v>
      </c>
      <c r="G28" s="18">
        <f t="shared" si="1"/>
        <v>38.299999999999997</v>
      </c>
      <c r="H28" s="18">
        <f t="shared" si="3"/>
        <v>195.7</v>
      </c>
      <c r="I28" s="4"/>
    </row>
    <row r="29" spans="1:9" ht="29.25" customHeight="1">
      <c r="A29" s="10" t="s">
        <v>38</v>
      </c>
      <c r="B29" s="7" t="s">
        <v>12</v>
      </c>
      <c r="C29" s="7" t="s">
        <v>39</v>
      </c>
      <c r="D29" s="21">
        <v>383393.8</v>
      </c>
      <c r="E29" s="21">
        <v>2100909.2200000002</v>
      </c>
      <c r="F29" s="21">
        <v>517461.09</v>
      </c>
      <c r="G29" s="18">
        <f t="shared" si="1"/>
        <v>24.6</v>
      </c>
      <c r="H29" s="18">
        <f t="shared" si="3"/>
        <v>135</v>
      </c>
      <c r="I29" s="4"/>
    </row>
    <row r="30" spans="1:9" ht="14.25" customHeight="1">
      <c r="A30" s="8" t="s">
        <v>40</v>
      </c>
      <c r="B30" s="9" t="s">
        <v>14</v>
      </c>
      <c r="C30" s="7" t="s">
        <v>6</v>
      </c>
      <c r="D30" s="20">
        <v>2029842.8</v>
      </c>
      <c r="E30" s="20">
        <f>E31+E32+E33+E34+E35</f>
        <v>5807681.9000000004</v>
      </c>
      <c r="F30" s="20">
        <f>F31+F32+F33+F34+F35</f>
        <v>3545294.5</v>
      </c>
      <c r="G30" s="17">
        <f t="shared" si="1"/>
        <v>61</v>
      </c>
      <c r="H30" s="17">
        <f t="shared" si="3"/>
        <v>174.7</v>
      </c>
      <c r="I30" s="4"/>
    </row>
    <row r="31" spans="1:9" ht="14.25" customHeight="1">
      <c r="A31" s="10" t="s">
        <v>41</v>
      </c>
      <c r="B31" s="7" t="s">
        <v>14</v>
      </c>
      <c r="C31" s="7" t="s">
        <v>5</v>
      </c>
      <c r="D31" s="21">
        <v>152138.5</v>
      </c>
      <c r="E31" s="21">
        <v>1207407.17</v>
      </c>
      <c r="F31" s="21">
        <v>201498.48</v>
      </c>
      <c r="G31" s="18">
        <f t="shared" si="1"/>
        <v>16.7</v>
      </c>
      <c r="H31" s="18">
        <f t="shared" si="3"/>
        <v>132.4</v>
      </c>
      <c r="I31" s="4"/>
    </row>
    <row r="32" spans="1:9" ht="14.25" customHeight="1">
      <c r="A32" s="10" t="s">
        <v>42</v>
      </c>
      <c r="B32" s="7" t="s">
        <v>14</v>
      </c>
      <c r="C32" s="7" t="s">
        <v>8</v>
      </c>
      <c r="D32" s="21">
        <v>1281618.8</v>
      </c>
      <c r="E32" s="21">
        <v>1582704.62</v>
      </c>
      <c r="F32" s="21">
        <v>1327892.32</v>
      </c>
      <c r="G32" s="18">
        <f t="shared" si="1"/>
        <v>83.9</v>
      </c>
      <c r="H32" s="18">
        <f t="shared" si="3"/>
        <v>103.6</v>
      </c>
      <c r="I32" s="4"/>
    </row>
    <row r="33" spans="1:9" ht="14.25" customHeight="1">
      <c r="A33" s="11" t="s">
        <v>43</v>
      </c>
      <c r="B33" s="7" t="s">
        <v>14</v>
      </c>
      <c r="C33" s="7" t="s">
        <v>10</v>
      </c>
      <c r="D33" s="21">
        <v>376348.7</v>
      </c>
      <c r="E33" s="21">
        <v>1321410.78</v>
      </c>
      <c r="F33" s="21">
        <v>624981.14</v>
      </c>
      <c r="G33" s="18">
        <f t="shared" si="1"/>
        <v>47.3</v>
      </c>
      <c r="H33" s="18">
        <f t="shared" si="3"/>
        <v>166.1</v>
      </c>
      <c r="I33" s="4"/>
    </row>
    <row r="34" spans="1:9" ht="27" customHeight="1">
      <c r="A34" s="14" t="s">
        <v>84</v>
      </c>
      <c r="B34" s="15" t="s">
        <v>14</v>
      </c>
      <c r="C34" s="15" t="s">
        <v>12</v>
      </c>
      <c r="D34" s="21">
        <v>535</v>
      </c>
      <c r="E34" s="27">
        <v>0</v>
      </c>
      <c r="F34" s="27">
        <v>0</v>
      </c>
      <c r="G34" s="18" t="s">
        <v>86</v>
      </c>
      <c r="H34" s="18">
        <f t="shared" si="3"/>
        <v>0</v>
      </c>
      <c r="I34" s="4"/>
    </row>
    <row r="35" spans="1:9" ht="24.75" customHeight="1">
      <c r="A35" s="10" t="s">
        <v>44</v>
      </c>
      <c r="B35" s="7" t="s">
        <v>14</v>
      </c>
      <c r="C35" s="7" t="s">
        <v>14</v>
      </c>
      <c r="D35" s="21">
        <v>219201.8</v>
      </c>
      <c r="E35" s="21">
        <v>1696159.36</v>
      </c>
      <c r="F35" s="21">
        <v>1390922.6</v>
      </c>
      <c r="G35" s="18">
        <f t="shared" ref="G35:G76" si="4">F35/E35*100</f>
        <v>82</v>
      </c>
      <c r="H35" s="18">
        <f t="shared" si="3"/>
        <v>634.5</v>
      </c>
      <c r="I35" s="4"/>
    </row>
    <row r="36" spans="1:9" ht="15.75" customHeight="1">
      <c r="A36" s="8" t="s">
        <v>45</v>
      </c>
      <c r="B36" s="9" t="s">
        <v>16</v>
      </c>
      <c r="C36" s="7" t="s">
        <v>6</v>
      </c>
      <c r="D36" s="20">
        <v>171491.20000000001</v>
      </c>
      <c r="E36" s="20">
        <f>E37+E38</f>
        <v>2396825.9</v>
      </c>
      <c r="F36" s="20">
        <f>F37+F38</f>
        <v>702238.2</v>
      </c>
      <c r="G36" s="17">
        <f t="shared" si="4"/>
        <v>29.3</v>
      </c>
      <c r="H36" s="18">
        <f t="shared" si="3"/>
        <v>409.5</v>
      </c>
      <c r="I36" s="4"/>
    </row>
    <row r="37" spans="1:9" ht="25.5" customHeight="1">
      <c r="A37" s="10" t="s">
        <v>46</v>
      </c>
      <c r="B37" s="7" t="s">
        <v>16</v>
      </c>
      <c r="C37" s="7" t="s">
        <v>10</v>
      </c>
      <c r="D37" s="21">
        <v>17133.099999999999</v>
      </c>
      <c r="E37" s="21">
        <v>26879.1</v>
      </c>
      <c r="F37" s="21">
        <v>20443.330000000002</v>
      </c>
      <c r="G37" s="18">
        <f t="shared" si="4"/>
        <v>76.099999999999994</v>
      </c>
      <c r="H37" s="18">
        <f>F37/D37*100</f>
        <v>119.3</v>
      </c>
      <c r="I37" s="4"/>
    </row>
    <row r="38" spans="1:9" ht="25.5" customHeight="1">
      <c r="A38" s="10" t="s">
        <v>47</v>
      </c>
      <c r="B38" s="7" t="s">
        <v>16</v>
      </c>
      <c r="C38" s="7" t="s">
        <v>14</v>
      </c>
      <c r="D38" s="21">
        <v>154358.1</v>
      </c>
      <c r="E38" s="21">
        <v>2369946.7799999998</v>
      </c>
      <c r="F38" s="21">
        <v>681794.86</v>
      </c>
      <c r="G38" s="18">
        <f t="shared" si="4"/>
        <v>28.8</v>
      </c>
      <c r="H38" s="18">
        <f>F38/D38*100</f>
        <v>441.7</v>
      </c>
      <c r="I38" s="4"/>
    </row>
    <row r="39" spans="1:9" ht="16.5" customHeight="1">
      <c r="A39" s="8" t="s">
        <v>48</v>
      </c>
      <c r="B39" s="9" t="s">
        <v>18</v>
      </c>
      <c r="C39" s="7" t="s">
        <v>6</v>
      </c>
      <c r="D39" s="20">
        <v>15619704.9</v>
      </c>
      <c r="E39" s="20">
        <f>SUM(E40:E46)</f>
        <v>24746805.199999999</v>
      </c>
      <c r="F39" s="20">
        <f>SUM(F40:F46)</f>
        <v>17981724.5</v>
      </c>
      <c r="G39" s="17">
        <f t="shared" si="4"/>
        <v>72.7</v>
      </c>
      <c r="H39" s="17">
        <f>F39/D39*100</f>
        <v>115.1</v>
      </c>
      <c r="I39" s="4"/>
    </row>
    <row r="40" spans="1:9" ht="12" customHeight="1">
      <c r="A40" s="10" t="s">
        <v>49</v>
      </c>
      <c r="B40" s="7" t="s">
        <v>18</v>
      </c>
      <c r="C40" s="7" t="s">
        <v>5</v>
      </c>
      <c r="D40" s="21">
        <v>3254807.8</v>
      </c>
      <c r="E40" s="21">
        <v>5359506.9000000004</v>
      </c>
      <c r="F40" s="21">
        <v>3653219.16</v>
      </c>
      <c r="G40" s="18">
        <f t="shared" si="4"/>
        <v>68.2</v>
      </c>
      <c r="H40" s="18">
        <f>F40/D40*100</f>
        <v>112.2</v>
      </c>
      <c r="I40" s="4"/>
    </row>
    <row r="41" spans="1:9" ht="12" customHeight="1">
      <c r="A41" s="10" t="s">
        <v>50</v>
      </c>
      <c r="B41" s="7" t="s">
        <v>18</v>
      </c>
      <c r="C41" s="7" t="s">
        <v>8</v>
      </c>
      <c r="D41" s="21">
        <v>9613166.0999999996</v>
      </c>
      <c r="E41" s="21">
        <v>15413732.51</v>
      </c>
      <c r="F41" s="21">
        <v>11114614.32</v>
      </c>
      <c r="G41" s="18">
        <f t="shared" si="4"/>
        <v>72.099999999999994</v>
      </c>
      <c r="H41" s="18">
        <f>F41/D41*100</f>
        <v>115.6</v>
      </c>
      <c r="I41" s="4"/>
    </row>
    <row r="42" spans="1:9" ht="12" customHeight="1">
      <c r="A42" s="10" t="s">
        <v>51</v>
      </c>
      <c r="B42" s="7" t="s">
        <v>18</v>
      </c>
      <c r="C42" s="7" t="s">
        <v>10</v>
      </c>
      <c r="D42" s="21">
        <v>272223.7</v>
      </c>
      <c r="E42" s="21">
        <v>771128.55</v>
      </c>
      <c r="F42" s="21">
        <v>685136.84</v>
      </c>
      <c r="G42" s="18">
        <f t="shared" si="4"/>
        <v>88.8</v>
      </c>
      <c r="H42" s="18">
        <f>F42/D42*100</f>
        <v>251.7</v>
      </c>
      <c r="I42" s="4"/>
    </row>
    <row r="43" spans="1:9" ht="12" customHeight="1">
      <c r="A43" s="10" t="s">
        <v>52</v>
      </c>
      <c r="B43" s="7" t="s">
        <v>18</v>
      </c>
      <c r="C43" s="7" t="s">
        <v>12</v>
      </c>
      <c r="D43" s="21">
        <v>1365175.5</v>
      </c>
      <c r="E43" s="21">
        <v>2166457.06</v>
      </c>
      <c r="F43" s="21">
        <v>1681566.91</v>
      </c>
      <c r="G43" s="18">
        <f t="shared" si="4"/>
        <v>77.599999999999994</v>
      </c>
      <c r="H43" s="18">
        <f t="shared" ref="H43:H55" si="5">F43/D43*100</f>
        <v>123.2</v>
      </c>
      <c r="I43" s="4"/>
    </row>
    <row r="44" spans="1:9" ht="26.25" customHeight="1">
      <c r="A44" s="10" t="s">
        <v>53</v>
      </c>
      <c r="B44" s="7" t="s">
        <v>18</v>
      </c>
      <c r="C44" s="7" t="s">
        <v>14</v>
      </c>
      <c r="D44" s="21">
        <v>59677</v>
      </c>
      <c r="E44" s="21">
        <v>100632.92</v>
      </c>
      <c r="F44" s="21">
        <v>84365.33</v>
      </c>
      <c r="G44" s="18">
        <f t="shared" si="4"/>
        <v>83.8</v>
      </c>
      <c r="H44" s="18">
        <f t="shared" si="5"/>
        <v>141.4</v>
      </c>
      <c r="I44" s="4"/>
    </row>
    <row r="45" spans="1:9" ht="12.75" customHeight="1">
      <c r="A45" s="16" t="s">
        <v>85</v>
      </c>
      <c r="B45" s="7" t="s">
        <v>18</v>
      </c>
      <c r="C45" s="7" t="s">
        <v>18</v>
      </c>
      <c r="D45" s="21">
        <v>326015.40000000002</v>
      </c>
      <c r="E45" s="21">
        <v>424503.5</v>
      </c>
      <c r="F45" s="21">
        <v>345291.02</v>
      </c>
      <c r="G45" s="18">
        <f t="shared" si="4"/>
        <v>81.3</v>
      </c>
      <c r="H45" s="18">
        <f t="shared" si="5"/>
        <v>105.9</v>
      </c>
      <c r="I45" s="4"/>
    </row>
    <row r="46" spans="1:9" ht="12.75" customHeight="1">
      <c r="A46" s="10" t="s">
        <v>54</v>
      </c>
      <c r="B46" s="7" t="s">
        <v>18</v>
      </c>
      <c r="C46" s="7" t="s">
        <v>26</v>
      </c>
      <c r="D46" s="21">
        <v>728639.4</v>
      </c>
      <c r="E46" s="21">
        <v>510843.74</v>
      </c>
      <c r="F46" s="21">
        <v>417530.94</v>
      </c>
      <c r="G46" s="18">
        <f t="shared" si="4"/>
        <v>81.7</v>
      </c>
      <c r="H46" s="18">
        <f t="shared" si="5"/>
        <v>57.3</v>
      </c>
      <c r="I46" s="4"/>
    </row>
    <row r="47" spans="1:9" ht="15" customHeight="1">
      <c r="A47" s="8" t="s">
        <v>55</v>
      </c>
      <c r="B47" s="9" t="s">
        <v>35</v>
      </c>
      <c r="C47" s="7" t="s">
        <v>6</v>
      </c>
      <c r="D47" s="20">
        <v>986152.9</v>
      </c>
      <c r="E47" s="20">
        <f>E48+E49+E50</f>
        <v>1579712.6</v>
      </c>
      <c r="F47" s="20">
        <f>F48+F49+F50</f>
        <v>1282636.6000000001</v>
      </c>
      <c r="G47" s="17">
        <f t="shared" si="4"/>
        <v>81.2</v>
      </c>
      <c r="H47" s="17">
        <f t="shared" si="5"/>
        <v>130.1</v>
      </c>
      <c r="I47" s="4"/>
    </row>
    <row r="48" spans="1:9" ht="12.75" customHeight="1">
      <c r="A48" s="10" t="s">
        <v>56</v>
      </c>
      <c r="B48" s="7" t="s">
        <v>35</v>
      </c>
      <c r="C48" s="7" t="s">
        <v>5</v>
      </c>
      <c r="D48" s="21">
        <v>845106.2</v>
      </c>
      <c r="E48" s="21">
        <v>1376953.68</v>
      </c>
      <c r="F48" s="21">
        <v>1130599.1100000001</v>
      </c>
      <c r="G48" s="18">
        <f t="shared" si="4"/>
        <v>82.1</v>
      </c>
      <c r="H48" s="18">
        <f t="shared" si="5"/>
        <v>133.80000000000001</v>
      </c>
      <c r="I48" s="4"/>
    </row>
    <row r="49" spans="1:9" ht="12.75" customHeight="1">
      <c r="A49" s="10" t="s">
        <v>57</v>
      </c>
      <c r="B49" s="7" t="s">
        <v>35</v>
      </c>
      <c r="C49" s="7" t="s">
        <v>8</v>
      </c>
      <c r="D49" s="21">
        <v>53449.5</v>
      </c>
      <c r="E49" s="21">
        <v>72113.100000000006</v>
      </c>
      <c r="F49" s="21">
        <v>54358.47</v>
      </c>
      <c r="G49" s="18">
        <f t="shared" si="4"/>
        <v>75.400000000000006</v>
      </c>
      <c r="H49" s="18">
        <f t="shared" si="5"/>
        <v>101.7</v>
      </c>
      <c r="I49" s="4"/>
    </row>
    <row r="50" spans="1:9" ht="26.25" customHeight="1">
      <c r="A50" s="10" t="s">
        <v>58</v>
      </c>
      <c r="B50" s="7" t="s">
        <v>35</v>
      </c>
      <c r="C50" s="7" t="s">
        <v>12</v>
      </c>
      <c r="D50" s="21">
        <v>87597.2</v>
      </c>
      <c r="E50" s="21">
        <v>130645.82</v>
      </c>
      <c r="F50" s="21">
        <v>97678.97</v>
      </c>
      <c r="G50" s="18">
        <f t="shared" si="4"/>
        <v>74.8</v>
      </c>
      <c r="H50" s="18">
        <f t="shared" si="5"/>
        <v>111.5</v>
      </c>
      <c r="I50" s="4"/>
    </row>
    <row r="51" spans="1:9" ht="15" customHeight="1">
      <c r="A51" s="8" t="s">
        <v>59</v>
      </c>
      <c r="B51" s="9" t="s">
        <v>26</v>
      </c>
      <c r="C51" s="7" t="s">
        <v>6</v>
      </c>
      <c r="D51" s="20">
        <v>5013108.5999999996</v>
      </c>
      <c r="E51" s="20">
        <f>SUM(E52:E57)</f>
        <v>7709014.0999999996</v>
      </c>
      <c r="F51" s="20">
        <f>SUM(F52:F57)</f>
        <v>6266788.4000000004</v>
      </c>
      <c r="G51" s="17">
        <f t="shared" si="4"/>
        <v>81.3</v>
      </c>
      <c r="H51" s="17">
        <f t="shared" si="5"/>
        <v>125</v>
      </c>
      <c r="I51" s="4"/>
    </row>
    <row r="52" spans="1:9" ht="12.75" customHeight="1">
      <c r="A52" s="10" t="s">
        <v>60</v>
      </c>
      <c r="B52" s="7" t="s">
        <v>26</v>
      </c>
      <c r="C52" s="7" t="s">
        <v>5</v>
      </c>
      <c r="D52" s="21">
        <v>2457525.5</v>
      </c>
      <c r="E52" s="21">
        <v>4888863.09</v>
      </c>
      <c r="F52" s="21">
        <v>4203770.54</v>
      </c>
      <c r="G52" s="18">
        <f t="shared" si="4"/>
        <v>86</v>
      </c>
      <c r="H52" s="18">
        <f t="shared" si="5"/>
        <v>171.1</v>
      </c>
      <c r="I52" s="4"/>
    </row>
    <row r="53" spans="1:9" ht="12.75" customHeight="1">
      <c r="A53" s="10" t="s">
        <v>61</v>
      </c>
      <c r="B53" s="7" t="s">
        <v>26</v>
      </c>
      <c r="C53" s="7" t="s">
        <v>8</v>
      </c>
      <c r="D53" s="21">
        <v>761746.9</v>
      </c>
      <c r="E53" s="21">
        <v>1463636.23</v>
      </c>
      <c r="F53" s="21">
        <v>1185039.04</v>
      </c>
      <c r="G53" s="18">
        <f t="shared" si="4"/>
        <v>81</v>
      </c>
      <c r="H53" s="18">
        <f t="shared" si="5"/>
        <v>155.6</v>
      </c>
      <c r="I53" s="4"/>
    </row>
    <row r="54" spans="1:9" ht="12.75" customHeight="1">
      <c r="A54" s="10" t="s">
        <v>62</v>
      </c>
      <c r="B54" s="7" t="s">
        <v>26</v>
      </c>
      <c r="C54" s="7" t="s">
        <v>12</v>
      </c>
      <c r="D54" s="21">
        <v>305784.90000000002</v>
      </c>
      <c r="E54" s="21">
        <v>474083.03</v>
      </c>
      <c r="F54" s="21">
        <v>308422.59999999998</v>
      </c>
      <c r="G54" s="18">
        <f t="shared" si="4"/>
        <v>65.099999999999994</v>
      </c>
      <c r="H54" s="18">
        <f t="shared" si="5"/>
        <v>100.9</v>
      </c>
      <c r="I54" s="4"/>
    </row>
    <row r="55" spans="1:9" ht="12.75" customHeight="1">
      <c r="A55" s="10" t="s">
        <v>63</v>
      </c>
      <c r="B55" s="7" t="s">
        <v>26</v>
      </c>
      <c r="C55" s="7" t="s">
        <v>14</v>
      </c>
      <c r="D55" s="21">
        <v>44625.2</v>
      </c>
      <c r="E55" s="21">
        <v>185672.05</v>
      </c>
      <c r="F55" s="21">
        <v>100654.14</v>
      </c>
      <c r="G55" s="18">
        <f t="shared" si="4"/>
        <v>54.2</v>
      </c>
      <c r="H55" s="18">
        <f t="shared" si="5"/>
        <v>225.6</v>
      </c>
      <c r="I55" s="4"/>
    </row>
    <row r="56" spans="1:9" ht="27.75" customHeight="1">
      <c r="A56" s="10" t="s">
        <v>64</v>
      </c>
      <c r="B56" s="7" t="s">
        <v>26</v>
      </c>
      <c r="C56" s="7" t="s">
        <v>16</v>
      </c>
      <c r="D56" s="21">
        <v>62194.400000000001</v>
      </c>
      <c r="E56" s="21">
        <v>82257.5</v>
      </c>
      <c r="F56" s="21">
        <v>68460.160000000003</v>
      </c>
      <c r="G56" s="18">
        <f t="shared" si="4"/>
        <v>83.2</v>
      </c>
      <c r="H56" s="18">
        <f t="shared" ref="H56:H76" si="6">F56/D56*100</f>
        <v>110.1</v>
      </c>
      <c r="I56" s="4"/>
    </row>
    <row r="57" spans="1:9" ht="15" customHeight="1">
      <c r="A57" s="10" t="s">
        <v>65</v>
      </c>
      <c r="B57" s="7" t="s">
        <v>26</v>
      </c>
      <c r="C57" s="7" t="s">
        <v>26</v>
      </c>
      <c r="D57" s="21">
        <v>1381231.7</v>
      </c>
      <c r="E57" s="21">
        <v>614502.17000000004</v>
      </c>
      <c r="F57" s="21">
        <v>400441.93</v>
      </c>
      <c r="G57" s="18">
        <f t="shared" si="4"/>
        <v>65.2</v>
      </c>
      <c r="H57" s="18">
        <f t="shared" si="6"/>
        <v>29</v>
      </c>
      <c r="I57" s="4"/>
    </row>
    <row r="58" spans="1:9" ht="15" customHeight="1">
      <c r="A58" s="8" t="s">
        <v>66</v>
      </c>
      <c r="B58" s="9" t="s">
        <v>27</v>
      </c>
      <c r="C58" s="7" t="s">
        <v>6</v>
      </c>
      <c r="D58" s="20">
        <v>21662807.800000001</v>
      </c>
      <c r="E58" s="20">
        <f>SUM(E59:E63)</f>
        <v>30222034.800000001</v>
      </c>
      <c r="F58" s="20">
        <f>SUM(F59:F63)</f>
        <v>23154429.699999999</v>
      </c>
      <c r="G58" s="17">
        <f t="shared" si="4"/>
        <v>76.599999999999994</v>
      </c>
      <c r="H58" s="17">
        <f t="shared" si="6"/>
        <v>106.9</v>
      </c>
      <c r="I58" s="4"/>
    </row>
    <row r="59" spans="1:9" ht="13.5" customHeight="1">
      <c r="A59" s="10" t="s">
        <v>67</v>
      </c>
      <c r="B59" s="7" t="s">
        <v>27</v>
      </c>
      <c r="C59" s="7" t="s">
        <v>5</v>
      </c>
      <c r="D59" s="21">
        <v>1735254.3</v>
      </c>
      <c r="E59" s="21">
        <v>3297954.29</v>
      </c>
      <c r="F59" s="21">
        <v>2388240.88</v>
      </c>
      <c r="G59" s="18">
        <f t="shared" si="4"/>
        <v>72.400000000000006</v>
      </c>
      <c r="H59" s="18">
        <f t="shared" si="6"/>
        <v>137.6</v>
      </c>
      <c r="I59" s="4"/>
    </row>
    <row r="60" spans="1:9" ht="13.5" customHeight="1">
      <c r="A60" s="10" t="s">
        <v>68</v>
      </c>
      <c r="B60" s="7" t="s">
        <v>27</v>
      </c>
      <c r="C60" s="7" t="s">
        <v>8</v>
      </c>
      <c r="D60" s="21">
        <v>1795667.2</v>
      </c>
      <c r="E60" s="21">
        <v>2440303.1</v>
      </c>
      <c r="F60" s="21">
        <v>1861133.06</v>
      </c>
      <c r="G60" s="18">
        <f t="shared" si="4"/>
        <v>76.3</v>
      </c>
      <c r="H60" s="18">
        <f t="shared" si="6"/>
        <v>103.6</v>
      </c>
      <c r="I60" s="4"/>
    </row>
    <row r="61" spans="1:9" ht="13.5" customHeight="1">
      <c r="A61" s="10" t="s">
        <v>69</v>
      </c>
      <c r="B61" s="7" t="s">
        <v>27</v>
      </c>
      <c r="C61" s="7" t="s">
        <v>10</v>
      </c>
      <c r="D61" s="21">
        <v>9270454.4000000004</v>
      </c>
      <c r="E61" s="21">
        <v>12787404.68</v>
      </c>
      <c r="F61" s="21">
        <v>9358811.5500000007</v>
      </c>
      <c r="G61" s="18">
        <f t="shared" si="4"/>
        <v>73.2</v>
      </c>
      <c r="H61" s="18">
        <f t="shared" si="6"/>
        <v>101</v>
      </c>
      <c r="I61" s="4"/>
    </row>
    <row r="62" spans="1:9" ht="12.75" customHeight="1">
      <c r="A62" s="10" t="s">
        <v>70</v>
      </c>
      <c r="B62" s="7" t="s">
        <v>27</v>
      </c>
      <c r="C62" s="7" t="s">
        <v>12</v>
      </c>
      <c r="D62" s="21">
        <v>8745024.8000000007</v>
      </c>
      <c r="E62" s="21">
        <v>11449471.439999999</v>
      </c>
      <c r="F62" s="21">
        <v>9352732</v>
      </c>
      <c r="G62" s="18">
        <f t="shared" si="4"/>
        <v>81.7</v>
      </c>
      <c r="H62" s="18">
        <f t="shared" si="6"/>
        <v>106.9</v>
      </c>
      <c r="I62" s="4"/>
    </row>
    <row r="63" spans="1:9" ht="13.5" customHeight="1">
      <c r="A63" s="10" t="s">
        <v>71</v>
      </c>
      <c r="B63" s="7" t="s">
        <v>27</v>
      </c>
      <c r="C63" s="7" t="s">
        <v>16</v>
      </c>
      <c r="D63" s="21">
        <v>116407.1</v>
      </c>
      <c r="E63" s="21">
        <v>246901.24</v>
      </c>
      <c r="F63" s="21">
        <v>193512.21</v>
      </c>
      <c r="G63" s="18">
        <f t="shared" si="4"/>
        <v>78.400000000000006</v>
      </c>
      <c r="H63" s="18">
        <f t="shared" si="6"/>
        <v>166.2</v>
      </c>
      <c r="I63" s="4"/>
    </row>
    <row r="64" spans="1:9" ht="15" customHeight="1">
      <c r="A64" s="8" t="s">
        <v>72</v>
      </c>
      <c r="B64" s="9" t="s">
        <v>20</v>
      </c>
      <c r="C64" s="7" t="s">
        <v>6</v>
      </c>
      <c r="D64" s="20">
        <v>801371.5</v>
      </c>
      <c r="E64" s="20">
        <f>SUM(E65:E67)</f>
        <v>1136502.6000000001</v>
      </c>
      <c r="F64" s="20">
        <f>SUM(F65:F67)</f>
        <v>736338.4</v>
      </c>
      <c r="G64" s="17">
        <f t="shared" si="4"/>
        <v>64.8</v>
      </c>
      <c r="H64" s="17">
        <f t="shared" si="6"/>
        <v>91.9</v>
      </c>
      <c r="I64" s="4"/>
    </row>
    <row r="65" spans="1:9" ht="13.5" customHeight="1">
      <c r="A65" s="10" t="s">
        <v>73</v>
      </c>
      <c r="B65" s="7" t="s">
        <v>20</v>
      </c>
      <c r="C65" s="7" t="s">
        <v>8</v>
      </c>
      <c r="D65" s="21">
        <v>338699.9</v>
      </c>
      <c r="E65" s="21">
        <v>625033.79</v>
      </c>
      <c r="F65" s="21">
        <v>311766.11</v>
      </c>
      <c r="G65" s="18">
        <f t="shared" si="4"/>
        <v>49.9</v>
      </c>
      <c r="H65" s="18">
        <f t="shared" si="6"/>
        <v>92</v>
      </c>
      <c r="I65" s="4"/>
    </row>
    <row r="66" spans="1:9" ht="13.5" customHeight="1">
      <c r="A66" s="10" t="s">
        <v>74</v>
      </c>
      <c r="B66" s="7" t="s">
        <v>20</v>
      </c>
      <c r="C66" s="7" t="s">
        <v>10</v>
      </c>
      <c r="D66" s="21">
        <v>447254.6</v>
      </c>
      <c r="E66" s="21">
        <v>490854.87</v>
      </c>
      <c r="F66" s="21">
        <v>409120.16</v>
      </c>
      <c r="G66" s="18">
        <f t="shared" si="4"/>
        <v>83.3</v>
      </c>
      <c r="H66" s="18">
        <f t="shared" si="6"/>
        <v>91.5</v>
      </c>
      <c r="I66" s="4"/>
    </row>
    <row r="67" spans="1:9" ht="27" customHeight="1">
      <c r="A67" s="10" t="s">
        <v>75</v>
      </c>
      <c r="B67" s="7" t="s">
        <v>20</v>
      </c>
      <c r="C67" s="7" t="s">
        <v>14</v>
      </c>
      <c r="D67" s="21">
        <v>15417</v>
      </c>
      <c r="E67" s="21">
        <v>20613.900000000001</v>
      </c>
      <c r="F67" s="21">
        <v>15452.1</v>
      </c>
      <c r="G67" s="18">
        <f t="shared" si="4"/>
        <v>75</v>
      </c>
      <c r="H67" s="18">
        <f t="shared" si="6"/>
        <v>100.2</v>
      </c>
      <c r="I67" s="4"/>
    </row>
    <row r="68" spans="1:9" ht="15.75" customHeight="1">
      <c r="A68" s="8" t="s">
        <v>76</v>
      </c>
      <c r="B68" s="9" t="s">
        <v>39</v>
      </c>
      <c r="C68" s="7" t="s">
        <v>6</v>
      </c>
      <c r="D68" s="20">
        <v>19828.5</v>
      </c>
      <c r="E68" s="20">
        <f>E69</f>
        <v>26867.8</v>
      </c>
      <c r="F68" s="20">
        <f>F69</f>
        <v>21973.8</v>
      </c>
      <c r="G68" s="17">
        <f t="shared" si="4"/>
        <v>81.8</v>
      </c>
      <c r="H68" s="17">
        <f t="shared" si="6"/>
        <v>110.8</v>
      </c>
      <c r="I68" s="4"/>
    </row>
    <row r="69" spans="1:9" ht="12.75" customHeight="1">
      <c r="A69" s="10" t="s">
        <v>77</v>
      </c>
      <c r="B69" s="7" t="s">
        <v>39</v>
      </c>
      <c r="C69" s="7" t="s">
        <v>8</v>
      </c>
      <c r="D69" s="21">
        <v>19828.5</v>
      </c>
      <c r="E69" s="21">
        <v>26867.81</v>
      </c>
      <c r="F69" s="21">
        <v>21973.79</v>
      </c>
      <c r="G69" s="18">
        <f t="shared" si="4"/>
        <v>81.8</v>
      </c>
      <c r="H69" s="18">
        <f t="shared" si="6"/>
        <v>110.8</v>
      </c>
      <c r="I69" s="4"/>
    </row>
    <row r="70" spans="1:9" ht="27.75" customHeight="1">
      <c r="A70" s="19" t="s">
        <v>87</v>
      </c>
      <c r="B70" s="9" t="s">
        <v>22</v>
      </c>
      <c r="C70" s="7" t="s">
        <v>6</v>
      </c>
      <c r="D70" s="20">
        <v>632523.80000000005</v>
      </c>
      <c r="E70" s="20">
        <f>E71</f>
        <v>554289.69999999995</v>
      </c>
      <c r="F70" s="20">
        <f>F71</f>
        <v>405085</v>
      </c>
      <c r="G70" s="17">
        <f t="shared" si="4"/>
        <v>73.099999999999994</v>
      </c>
      <c r="H70" s="17">
        <f t="shared" si="6"/>
        <v>64</v>
      </c>
      <c r="I70" s="4"/>
    </row>
    <row r="71" spans="1:9" ht="26.25" customHeight="1">
      <c r="A71" s="16" t="s">
        <v>88</v>
      </c>
      <c r="B71" s="7" t="s">
        <v>22</v>
      </c>
      <c r="C71" s="7" t="s">
        <v>5</v>
      </c>
      <c r="D71" s="21">
        <v>632523.80000000005</v>
      </c>
      <c r="E71" s="21">
        <v>554289.72</v>
      </c>
      <c r="F71" s="21">
        <v>405084.98</v>
      </c>
      <c r="G71" s="18">
        <f t="shared" si="4"/>
        <v>73.099999999999994</v>
      </c>
      <c r="H71" s="18">
        <f t="shared" si="6"/>
        <v>64</v>
      </c>
      <c r="I71" s="4"/>
    </row>
    <row r="72" spans="1:9" ht="38.25" customHeight="1">
      <c r="A72" s="8" t="s">
        <v>78</v>
      </c>
      <c r="B72" s="9" t="s">
        <v>79</v>
      </c>
      <c r="C72" s="7" t="s">
        <v>6</v>
      </c>
      <c r="D72" s="20">
        <v>6087585.7999999998</v>
      </c>
      <c r="E72" s="20">
        <f>SUM(E73:E75)</f>
        <v>7679239.7999999998</v>
      </c>
      <c r="F72" s="20">
        <f>SUM(F73:F75)</f>
        <v>5654893</v>
      </c>
      <c r="G72" s="17">
        <f t="shared" si="4"/>
        <v>73.599999999999994</v>
      </c>
      <c r="H72" s="17">
        <f t="shared" si="6"/>
        <v>92.9</v>
      </c>
      <c r="I72" s="4"/>
    </row>
    <row r="73" spans="1:9" ht="41.25" customHeight="1">
      <c r="A73" s="10" t="s">
        <v>80</v>
      </c>
      <c r="B73" s="7" t="s">
        <v>79</v>
      </c>
      <c r="C73" s="7" t="s">
        <v>5</v>
      </c>
      <c r="D73" s="21">
        <v>4062705.8</v>
      </c>
      <c r="E73" s="21">
        <v>4939017</v>
      </c>
      <c r="F73" s="21">
        <v>3982484.28</v>
      </c>
      <c r="G73" s="18">
        <f t="shared" si="4"/>
        <v>80.599999999999994</v>
      </c>
      <c r="H73" s="18">
        <f t="shared" si="6"/>
        <v>98</v>
      </c>
      <c r="I73" s="4"/>
    </row>
    <row r="74" spans="1:9" ht="12" customHeight="1">
      <c r="A74" s="10" t="s">
        <v>81</v>
      </c>
      <c r="B74" s="7" t="s">
        <v>79</v>
      </c>
      <c r="C74" s="7" t="s">
        <v>8</v>
      </c>
      <c r="D74" s="21">
        <v>622425.1</v>
      </c>
      <c r="E74" s="21">
        <v>1053311.2</v>
      </c>
      <c r="F74" s="21">
        <v>264480.02</v>
      </c>
      <c r="G74" s="18">
        <f t="shared" si="4"/>
        <v>25.1</v>
      </c>
      <c r="H74" s="18">
        <f t="shared" si="6"/>
        <v>42.5</v>
      </c>
      <c r="I74" s="4"/>
    </row>
    <row r="75" spans="1:9" ht="26.25" customHeight="1">
      <c r="A75" s="10" t="s">
        <v>82</v>
      </c>
      <c r="B75" s="7" t="s">
        <v>79</v>
      </c>
      <c r="C75" s="7" t="s">
        <v>10</v>
      </c>
      <c r="D75" s="21">
        <v>1402454.9</v>
      </c>
      <c r="E75" s="21">
        <v>1686911.62</v>
      </c>
      <c r="F75" s="21">
        <v>1407928.7</v>
      </c>
      <c r="G75" s="18">
        <f t="shared" si="4"/>
        <v>83.5</v>
      </c>
      <c r="H75" s="18">
        <f t="shared" si="6"/>
        <v>100.4</v>
      </c>
      <c r="I75" s="4"/>
    </row>
    <row r="76" spans="1:9" ht="15" customHeight="1">
      <c r="A76" s="12" t="s">
        <v>83</v>
      </c>
      <c r="B76" s="8" t="s">
        <v>6</v>
      </c>
      <c r="C76" s="8" t="s">
        <v>6</v>
      </c>
      <c r="D76" s="20">
        <f>D6+D15+D17+D21+D30+D36+D39+D47+D51+D58+D64+D68+D70+D72</f>
        <v>65433978.200000003</v>
      </c>
      <c r="E76" s="20">
        <f>E6+E15+E17+E21+E30+E36+E39+E47+E51+E58+E64+E68+E70+E72</f>
        <v>109996800.59999999</v>
      </c>
      <c r="F76" s="20">
        <f>F6+F15+F17+F21+F30+F36+F39+F47+F51+F58+F64+F68+F70+F72</f>
        <v>74267080.099999994</v>
      </c>
      <c r="G76" s="17">
        <f t="shared" si="4"/>
        <v>67.5</v>
      </c>
      <c r="H76" s="17">
        <f t="shared" si="6"/>
        <v>113.5</v>
      </c>
      <c r="I76" s="4"/>
    </row>
    <row r="82" spans="7:7">
      <c r="G82" s="13" t="s">
        <v>99</v>
      </c>
    </row>
  </sheetData>
  <mergeCells count="8">
    <mergeCell ref="A1:H1"/>
    <mergeCell ref="A4:A5"/>
    <mergeCell ref="B4:C4"/>
    <mergeCell ref="D4:D5"/>
    <mergeCell ref="E4:E5"/>
    <mergeCell ref="F4:F5"/>
    <mergeCell ref="G4:G5"/>
    <mergeCell ref="H4:H5"/>
  </mergeCells>
  <pageMargins left="0.59055118110236227" right="0.39370078740157483" top="0.59055118110236227" bottom="0.62992125984251968" header="0.31496062992125984" footer="0.31496062992125984"/>
  <pageSetup paperSize="9" scale="74" fitToHeight="0" orientation="portrait" useFirstPageNumber="1" r:id="rId1"/>
  <headerFooter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РЗПР</vt:lpstr>
      <vt:lpstr>'Расходы РЗПР'!Заголовки_для_печати</vt:lpstr>
      <vt:lpstr>'Расходы РЗПР'!Область_печати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ЕТокмакова</cp:lastModifiedBy>
  <cp:lastPrinted>2022-10-18T02:23:08Z</cp:lastPrinted>
  <dcterms:created xsi:type="dcterms:W3CDTF">2018-08-06T23:24:24Z</dcterms:created>
  <dcterms:modified xsi:type="dcterms:W3CDTF">2022-11-08T02:49:29Z</dcterms:modified>
</cp:coreProperties>
</file>