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2 год\Информация по разделам\Промежуточная отчетность\I полугодие\Размещение открытость\"/>
    </mc:Choice>
  </mc:AlternateContent>
  <xr:revisionPtr revIDLastSave="0" documentId="13_ncr:1_{53480E2E-9926-44FB-9159-D6852C385E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7" r:id="rId1"/>
  </sheets>
  <definedNames>
    <definedName name="_xlnm.Print_Titles" localSheetId="0">Таблица!$9:$11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7" l="1"/>
  <c r="G54" i="7"/>
  <c r="F54" i="7"/>
  <c r="F53" i="7"/>
  <c r="F51" i="7"/>
  <c r="F13" i="7"/>
  <c r="F12" i="7"/>
  <c r="G27" i="7" l="1"/>
  <c r="C24" i="7"/>
  <c r="C18" i="7"/>
  <c r="C17" i="7" s="1"/>
  <c r="D13" i="7"/>
  <c r="C32" i="7"/>
  <c r="C28" i="7"/>
  <c r="C14" i="7"/>
  <c r="C13" i="7" s="1"/>
  <c r="C12" i="7" l="1"/>
  <c r="C54" i="7" s="1"/>
  <c r="D36" i="7" l="1"/>
  <c r="G52" i="7"/>
  <c r="G50" i="7"/>
  <c r="F50" i="7"/>
  <c r="G49" i="7"/>
  <c r="F49" i="7"/>
  <c r="G48" i="7"/>
  <c r="F48" i="7"/>
  <c r="G47" i="7"/>
  <c r="F47" i="7"/>
  <c r="G46" i="7"/>
  <c r="F46" i="7"/>
  <c r="G45" i="7"/>
  <c r="F45" i="7"/>
  <c r="G44" i="7"/>
  <c r="F44" i="7"/>
  <c r="G37" i="7" l="1"/>
  <c r="G38" i="7"/>
  <c r="G39" i="7"/>
  <c r="G40" i="7"/>
  <c r="G41" i="7"/>
  <c r="G42" i="7"/>
  <c r="G43" i="7"/>
  <c r="F37" i="7"/>
  <c r="F38" i="7"/>
  <c r="F39" i="7"/>
  <c r="F40" i="7"/>
  <c r="F41" i="7"/>
  <c r="F42" i="7"/>
  <c r="E36" i="7"/>
  <c r="E18" i="7"/>
  <c r="F15" i="7"/>
  <c r="G15" i="7"/>
  <c r="F16" i="7"/>
  <c r="G16" i="7"/>
  <c r="F19" i="7"/>
  <c r="G19" i="7"/>
  <c r="F20" i="7"/>
  <c r="G20" i="7"/>
  <c r="F21" i="7"/>
  <c r="G21" i="7"/>
  <c r="F22" i="7"/>
  <c r="G22" i="7"/>
  <c r="F23" i="7"/>
  <c r="G23" i="7"/>
  <c r="F25" i="7"/>
  <c r="G25" i="7"/>
  <c r="F27" i="7"/>
  <c r="F29" i="7"/>
  <c r="G29" i="7"/>
  <c r="F30" i="7"/>
  <c r="G30" i="7"/>
  <c r="F31" i="7"/>
  <c r="G31" i="7"/>
  <c r="F33" i="7"/>
  <c r="G33" i="7"/>
  <c r="F34" i="7"/>
  <c r="G34" i="7"/>
  <c r="F35" i="7"/>
  <c r="G35" i="7"/>
  <c r="E24" i="7"/>
  <c r="G36" i="7" l="1"/>
  <c r="F36" i="7"/>
  <c r="F18" i="7"/>
  <c r="F24" i="7"/>
  <c r="G24" i="7"/>
  <c r="G18" i="7"/>
  <c r="E17" i="7" l="1"/>
  <c r="F17" i="7" l="1"/>
  <c r="G17" i="7" l="1"/>
  <c r="E32" i="7"/>
  <c r="F32" i="7" l="1"/>
  <c r="G32" i="7"/>
  <c r="E14" i="7"/>
  <c r="E28" i="7"/>
  <c r="F28" i="7" l="1"/>
  <c r="G28" i="7"/>
  <c r="F14" i="7"/>
  <c r="G14" i="7"/>
  <c r="E13" i="7"/>
  <c r="D54" i="7"/>
  <c r="G13" i="7" l="1"/>
  <c r="E12" i="7"/>
  <c r="E54" i="7" l="1"/>
  <c r="G12" i="7"/>
</calcChain>
</file>

<file path=xl/sharedStrings.xml><?xml version="1.0" encoding="utf-8"?>
<sst xmlns="http://schemas.openxmlformats.org/spreadsheetml/2006/main" count="91" uniqueCount="87">
  <si>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</si>
  <si>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</si>
  <si>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</si>
  <si>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</si>
  <si>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</si>
  <si>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</si>
  <si>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</si>
  <si>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</si>
  <si>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</si>
  <si>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</si>
  <si>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</si>
  <si>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</si>
  <si>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</si>
  <si>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</si>
  <si>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</si>
  <si>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Наименование доходов (объем которых составляет более 10 %)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</si>
  <si>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</si>
  <si>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</si>
  <si>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</si>
  <si>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</si>
  <si>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</si>
  <si>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</si>
  <si>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</si>
  <si>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</si>
  <si>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</si>
  <si>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</si>
  <si>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</si>
  <si>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</si>
  <si>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</si>
  <si>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</si>
  <si>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</si>
  <si>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</si>
  <si>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</si>
  <si>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</si>
  <si>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</si>
  <si>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</si>
  <si>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Акцизы на алкогольную продукцию</t>
  </si>
  <si>
    <t>Акцизы на нефтепродукты</t>
  </si>
  <si>
    <t>Х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</si>
  <si>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</si>
  <si>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</si>
  <si>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</si>
  <si>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</si>
  <si>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</si>
  <si>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>Доходы от уплаты акцизов на нефтепродукты  по национальному проекту "Безопасные и качественные автомобильные дороги"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</si>
  <si>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</si>
  <si>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</si>
  <si>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</si>
  <si>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</si>
  <si>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</si>
  <si>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</si>
  <si>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</si>
  <si>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</si>
  <si>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</si>
  <si>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</si>
  <si>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</si>
  <si>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</si>
  <si>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</si>
  <si>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</si>
  <si>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</si>
  <si>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</si>
  <si>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</si>
  <si>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</si>
  <si>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</si>
  <si>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</si>
  <si>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</si>
  <si>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</si>
  <si>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</si>
  <si>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</si>
  <si>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</si>
  <si>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</si>
  <si>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</si>
  <si>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</si>
  <si>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</si>
  <si>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</si>
  <si>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</si>
  <si>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</si>
  <si>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</si>
  <si>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</si>
  <si>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</si>
  <si>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</si>
  <si>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</si>
  <si>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</si>
  <si>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Сведения об исполнении доходов бюджета Забайкальского края по состоянию на 01.07.2022 года 
(в сравнении с запланированными значениями на 2022 год и исполнением на 01.07.2021 года)</t>
  </si>
  <si>
    <t>Фактическое поступление на 01.07.2021 года, тыс. руб.</t>
  </si>
  <si>
    <t>Фактическое поступление на 01.07.2022 года, тыс. руб.</t>
  </si>
  <si>
    <t>% исполнения уточненных  годовых бюджетных назначений на 01.07.2022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</si>
</sst>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"/>
    <numFmt numFmtId="166" formatCode="#,##0.0"/>
    <numFmt numFmtId="167" formatCode="0.0%"/>
    <numFmt numFmtId="168" formatCode="_-* #,##0.0\ _₽_-;\-* #,##0.0\ _₽_-;_-* &quot;-&quot;??\ _₽_-;_-@_-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165" fontId="23" fillId="14" borderId="10" xfId="0" applyNumberFormat="1" applyFont="1" applyFill="1" applyBorder="1" applyAlignment="1">
      <alignment horizontal="left" vertical="center" wrapText="1"/>
    </xf>
    <xf numFmtId="165" fontId="22" fillId="14" borderId="10" xfId="0" applyNumberFormat="1" applyFont="1" applyFill="1" applyBorder="1" applyAlignment="1">
      <alignment horizontal="left" vertical="center" wrapText="1"/>
    </xf>
    <xf numFmtId="166" fontId="20" fillId="14" borderId="10" xfId="0" applyNumberFormat="1" applyFont="1" applyFill="1" applyBorder="1" applyAlignment="1">
      <alignment horizontal="center" vertical="center" wrapText="1"/>
    </xf>
    <xf numFmtId="166" fontId="24" fillId="14" borderId="10" xfId="0" applyNumberFormat="1" applyFont="1" applyFill="1" applyBorder="1" applyAlignment="1">
      <alignment horizontal="center" vertical="center" wrapText="1"/>
    </xf>
    <xf numFmtId="165" fontId="22" fillId="14" borderId="0" xfId="0" applyNumberFormat="1" applyFont="1" applyFill="1"/>
    <xf numFmtId="165" fontId="23" fillId="14" borderId="0" xfId="0" applyNumberFormat="1" applyFont="1" applyFill="1"/>
    <xf numFmtId="165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7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165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165" fontId="23" fillId="14" borderId="10" xfId="0" applyNumberFormat="1" applyFont="1" applyFill="1" applyBorder="1" applyAlignment="1">
      <alignment horizontal="center" vertical="center"/>
    </xf>
    <xf numFmtId="165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7" fontId="18" fillId="14" borderId="0" xfId="0" applyNumberFormat="1" applyFont="1" applyFill="1" applyAlignment="1">
      <alignment horizontal="right"/>
    </xf>
    <xf numFmtId="165" fontId="25" fillId="14" borderId="10" xfId="0" applyNumberFormat="1" applyFont="1" applyFill="1" applyBorder="1" applyAlignment="1">
      <alignment horizontal="left" vertical="center" wrapText="1"/>
    </xf>
    <xf numFmtId="0" fontId="26" fillId="14" borderId="0" xfId="0" applyFont="1" applyFill="1" applyBorder="1" applyAlignment="1">
      <alignment horizontal="justify" vertical="center"/>
    </xf>
    <xf numFmtId="0" fontId="23" fillId="14" borderId="10" xfId="0" applyNumberFormat="1" applyFont="1" applyFill="1" applyBorder="1" applyAlignment="1">
      <alignment horizontal="center"/>
    </xf>
    <xf numFmtId="0" fontId="27" fillId="14" borderId="10" xfId="0" applyNumberFormat="1" applyFont="1" applyFill="1" applyBorder="1" applyAlignment="1">
      <alignment horizontal="center" wrapText="1"/>
    </xf>
    <xf numFmtId="0" fontId="27" fillId="14" borderId="10" xfId="0" applyNumberFormat="1" applyFont="1" applyFill="1" applyBorder="1" applyAlignment="1">
      <alignment horizontal="center"/>
    </xf>
    <xf numFmtId="49" fontId="28" fillId="0" borderId="16" xfId="0" applyNumberFormat="1" applyFont="1" applyFill="1" applyBorder="1" applyAlignment="1">
      <alignment horizontal="left" vertical="top" wrapText="1"/>
    </xf>
    <xf numFmtId="0" fontId="22" fillId="14" borderId="10" xfId="0" applyFont="1" applyFill="1" applyBorder="1" applyAlignment="1">
      <alignment vertical="top" wrapText="1"/>
    </xf>
    <xf numFmtId="0" fontId="22" fillId="14" borderId="10" xfId="0" applyFont="1" applyFill="1" applyBorder="1" applyAlignment="1">
      <alignment horizontal="justify" vertical="top"/>
    </xf>
    <xf numFmtId="0" fontId="22" fillId="14" borderId="10" xfId="0" applyFont="1" applyFill="1" applyBorder="1" applyAlignment="1">
      <alignment vertical="top"/>
    </xf>
    <xf numFmtId="168" fontId="20" fillId="14" borderId="10" xfId="24" applyNumberFormat="1" applyFont="1" applyFill="1" applyBorder="1" applyAlignment="1">
      <alignment horizontal="right" vertical="center"/>
    </xf>
    <xf numFmtId="0" fontId="24" fillId="14" borderId="10" xfId="0" applyFont="1" applyFill="1" applyBorder="1" applyAlignment="1">
      <alignment vertical="top"/>
    </xf>
    <xf numFmtId="166" fontId="24" fillId="14" borderId="10" xfId="0" applyNumberFormat="1" applyFont="1" applyFill="1" applyBorder="1" applyAlignment="1">
      <alignment horizontal="center" vertical="center" wrapText="1"/>
    </xf>
    <xf numFmtId="0" fontId="29" fillId="14" borderId="10" xfId="0" applyFont="1" applyFill="1" applyBorder="1" applyAlignment="1">
      <alignment vertical="center"/>
    </xf>
    <xf numFmtId="0" fontId="29" fillId="14" borderId="10" xfId="0" applyFont="1" applyFill="1" applyBorder="1" applyAlignment="1">
      <alignment wrapText="1"/>
    </xf>
    <xf numFmtId="166" fontId="29" fillId="14" borderId="10" xfId="0" applyNumberFormat="1" applyFont="1" applyFill="1" applyBorder="1" applyAlignment="1">
      <alignment horizontal="center" vertical="center"/>
    </xf>
    <xf numFmtId="0" fontId="30" fillId="14" borderId="10" xfId="0" applyFont="1" applyFill="1" applyBorder="1" applyAlignment="1">
      <alignment vertical="center"/>
    </xf>
    <xf numFmtId="0" fontId="30" fillId="14" borderId="10" xfId="0" applyFont="1" applyFill="1" applyBorder="1" applyAlignment="1">
      <alignment wrapText="1"/>
    </xf>
    <xf numFmtId="166" fontId="30" fillId="14" borderId="10" xfId="0" applyNumberFormat="1" applyFont="1" applyFill="1" applyBorder="1" applyAlignment="1">
      <alignment horizontal="center" vertical="center"/>
    </xf>
    <xf numFmtId="166" fontId="20" fillId="0" borderId="10" xfId="0" applyNumberFormat="1" applyFont="1" applyFill="1" applyBorder="1" applyAlignment="1">
      <alignment horizontal="center" vertical="center" wrapText="1"/>
    </xf>
    <xf numFmtId="166" fontId="20" fillId="0" borderId="10" xfId="0" applyNumberFormat="1" applyFont="1" applyFill="1" applyBorder="1" applyAlignment="1">
      <alignment horizontal="center" vertical="center"/>
    </xf>
    <xf numFmtId="166" fontId="24" fillId="0" borderId="10" xfId="0" applyNumberFormat="1" applyFont="1" applyFill="1" applyBorder="1" applyAlignment="1">
      <alignment horizontal="center" vertical="center" wrapText="1"/>
    </xf>
    <xf numFmtId="166" fontId="24" fillId="0" borderId="10" xfId="0" applyNumberFormat="1" applyFont="1" applyFill="1" applyBorder="1" applyAlignment="1">
      <alignment horizontal="center" vertical="center"/>
    </xf>
    <xf numFmtId="168" fontId="20" fillId="14" borderId="10" xfId="24" applyNumberFormat="1" applyFont="1" applyFill="1" applyBorder="1" applyAlignment="1">
      <alignment vertical="center"/>
    </xf>
    <xf numFmtId="166" fontId="20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6" fillId="14" borderId="10" xfId="0" applyFont="1" applyFill="1" applyBorder="1" applyAlignment="1">
      <alignment horizontal="center" vertical="top"/>
    </xf>
    <xf numFmtId="166" fontId="24" fillId="14" borderId="10" xfId="0" applyNumberFormat="1" applyFont="1" applyFill="1" applyBorder="1" applyAlignment="1">
      <alignment horizontal="center" vertical="top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5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7" fontId="23" fillId="14" borderId="10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tabSelected="1" topLeftCell="A4" zoomScaleNormal="100" workbookViewId="0">
      <selection activeCell="G58" sqref="G58"/>
    </sheetView>
  </sheetViews>
  <sheetFormatPr defaultRowHeight="15.75" x14ac:dyDescent="0.25"/>
  <cols>
    <col min="1" max="1" width="21" style="9" customWidth="1"/>
    <col min="2" max="2" width="38.28515625" style="10" customWidth="1"/>
    <col min="3" max="3" width="13.7109375" style="10" customWidth="1"/>
    <col min="4" max="4" width="14.42578125" style="9" customWidth="1"/>
    <col min="5" max="5" width="13.85546875" style="11" customWidth="1"/>
    <col min="6" max="6" width="15.140625" style="11" customWidth="1"/>
    <col min="7" max="7" width="13.7109375" style="12" customWidth="1"/>
    <col min="8" max="16384" width="9.140625" style="9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E4" s="50"/>
      <c r="F4" s="50"/>
      <c r="G4" s="50"/>
    </row>
    <row r="5" spans="1:7" ht="2.25" customHeight="1" x14ac:dyDescent="0.25">
      <c r="E5" s="21"/>
      <c r="F5" s="21"/>
      <c r="G5" s="21"/>
    </row>
    <row r="6" spans="1:7" ht="2.25" customHeight="1" x14ac:dyDescent="0.25">
      <c r="E6" s="21"/>
      <c r="F6" s="21"/>
      <c r="G6" s="21"/>
    </row>
    <row r="7" spans="1:7" s="8" customFormat="1" ht="38.25" customHeight="1" x14ac:dyDescent="0.3">
      <c r="A7" s="51" t="s">
        <v>83</v>
      </c>
      <c r="B7" s="51"/>
      <c r="C7" s="51"/>
      <c r="D7" s="51"/>
      <c r="E7" s="51"/>
      <c r="F7" s="51"/>
      <c r="G7" s="51"/>
    </row>
    <row r="8" spans="1:7" ht="15" customHeight="1" x14ac:dyDescent="0.25">
      <c r="G8" s="22" t="s">
        <v>17</v>
      </c>
    </row>
    <row r="9" spans="1:7" s="15" customFormat="1" ht="42" customHeight="1" x14ac:dyDescent="0.2">
      <c r="A9" s="52" t="s">
        <v>34</v>
      </c>
      <c r="B9" s="52" t="s">
        <v>15</v>
      </c>
      <c r="C9" s="54" t="s">
        <v>84</v>
      </c>
      <c r="D9" s="56" t="s">
        <v>35</v>
      </c>
      <c r="E9" s="57" t="s">
        <v>85</v>
      </c>
      <c r="F9" s="54" t="s">
        <v>86</v>
      </c>
      <c r="G9" s="59" t="s">
        <v>45</v>
      </c>
    </row>
    <row r="10" spans="1:7" s="15" customFormat="1" ht="46.5" customHeight="1" x14ac:dyDescent="0.2">
      <c r="A10" s="53"/>
      <c r="B10" s="53"/>
      <c r="C10" s="55"/>
      <c r="D10" s="56"/>
      <c r="E10" s="58"/>
      <c r="F10" s="55"/>
      <c r="G10" s="59"/>
    </row>
    <row r="11" spans="1:7" s="17" customFormat="1" ht="11.25" customHeight="1" x14ac:dyDescent="0.2">
      <c r="A11" s="25">
        <v>1</v>
      </c>
      <c r="B11" s="26">
        <v>2</v>
      </c>
      <c r="C11" s="27">
        <v>3</v>
      </c>
      <c r="D11" s="26">
        <v>4</v>
      </c>
      <c r="E11" s="27">
        <v>5</v>
      </c>
      <c r="F11" s="27">
        <v>6</v>
      </c>
      <c r="G11" s="27">
        <v>7</v>
      </c>
    </row>
    <row r="12" spans="1:7" s="6" customFormat="1" ht="16.5" customHeight="1" x14ac:dyDescent="0.2">
      <c r="A12" s="19" t="s">
        <v>21</v>
      </c>
      <c r="B12" s="1" t="s">
        <v>16</v>
      </c>
      <c r="C12" s="43">
        <f>C13+C36</f>
        <v>23219305.899999999</v>
      </c>
      <c r="D12" s="4">
        <v>50167826.799999997</v>
      </c>
      <c r="E12" s="34">
        <f>E13+E36</f>
        <v>23661573.999999996</v>
      </c>
      <c r="F12" s="4">
        <f>E12/D12*100</f>
        <v>47.164837524913473</v>
      </c>
      <c r="G12" s="4">
        <f t="shared" ref="G12:G35" si="0">E12/C12*100</f>
        <v>101.90474298372546</v>
      </c>
    </row>
    <row r="13" spans="1:7" s="6" customFormat="1" ht="16.5" customHeight="1" x14ac:dyDescent="0.2">
      <c r="A13" s="19"/>
      <c r="B13" s="1" t="s">
        <v>18</v>
      </c>
      <c r="C13" s="43">
        <f>C14+C17+C24+C28+C32+C35</f>
        <v>21523520.199999999</v>
      </c>
      <c r="D13" s="43">
        <f>D14+D17+D24+D28+D32+D35</f>
        <v>49129773.399999999</v>
      </c>
      <c r="E13" s="34">
        <f>E14+E17+E24+E28+E32+E35</f>
        <v>23110211.199999996</v>
      </c>
      <c r="F13" s="4">
        <f>E13/D13*100</f>
        <v>47.03911620321049</v>
      </c>
      <c r="G13" s="4">
        <f t="shared" si="0"/>
        <v>107.37189356228075</v>
      </c>
    </row>
    <row r="14" spans="1:7" s="6" customFormat="1" ht="20.25" customHeight="1" x14ac:dyDescent="0.2">
      <c r="A14" s="19" t="s">
        <v>22</v>
      </c>
      <c r="B14" s="1" t="s">
        <v>0</v>
      </c>
      <c r="C14" s="43">
        <f>C15+C16</f>
        <v>13832096.5</v>
      </c>
      <c r="D14" s="4">
        <v>31340022.300000001</v>
      </c>
      <c r="E14" s="34">
        <f>E15+E16</f>
        <v>14256406.800000001</v>
      </c>
      <c r="F14" s="4">
        <f t="shared" ref="F12:F54" si="1">E14/D14*100</f>
        <v>45.489459654915436</v>
      </c>
      <c r="G14" s="4">
        <f t="shared" si="0"/>
        <v>103.06757764450241</v>
      </c>
    </row>
    <row r="15" spans="1:7" s="5" customFormat="1" ht="18" customHeight="1" x14ac:dyDescent="0.2">
      <c r="A15" s="20" t="s">
        <v>23</v>
      </c>
      <c r="B15" s="2" t="s">
        <v>1</v>
      </c>
      <c r="C15" s="42">
        <v>6482214.7000000002</v>
      </c>
      <c r="D15" s="3">
        <v>12657411.9</v>
      </c>
      <c r="E15" s="46">
        <v>5898754.0999999996</v>
      </c>
      <c r="F15" s="3">
        <f t="shared" si="1"/>
        <v>46.603161425125144</v>
      </c>
      <c r="G15" s="3">
        <f t="shared" si="0"/>
        <v>90.999054690366847</v>
      </c>
    </row>
    <row r="16" spans="1:7" s="5" customFormat="1" ht="18.75" customHeight="1" x14ac:dyDescent="0.2">
      <c r="A16" s="20" t="s">
        <v>24</v>
      </c>
      <c r="B16" s="2" t="s">
        <v>2</v>
      </c>
      <c r="C16" s="42">
        <v>7349881.7999999998</v>
      </c>
      <c r="D16" s="3">
        <v>18682610.399999999</v>
      </c>
      <c r="E16" s="46">
        <v>8357652.7000000002</v>
      </c>
      <c r="F16" s="3">
        <f t="shared" si="1"/>
        <v>44.734930082361515</v>
      </c>
      <c r="G16" s="3">
        <f t="shared" si="0"/>
        <v>113.71138920900744</v>
      </c>
    </row>
    <row r="17" spans="1:7" s="6" customFormat="1" ht="24" x14ac:dyDescent="0.2">
      <c r="A17" s="19" t="s">
        <v>25</v>
      </c>
      <c r="B17" s="1" t="s">
        <v>3</v>
      </c>
      <c r="C17" s="43">
        <f>C18</f>
        <v>3326365.9000000004</v>
      </c>
      <c r="D17" s="4">
        <v>7015636.7999999998</v>
      </c>
      <c r="E17" s="34">
        <f>E18</f>
        <v>3725272.5999999996</v>
      </c>
      <c r="F17" s="4">
        <f t="shared" si="1"/>
        <v>53.099564675297891</v>
      </c>
      <c r="G17" s="4">
        <f t="shared" si="0"/>
        <v>111.9922675975003</v>
      </c>
    </row>
    <row r="18" spans="1:7" s="5" customFormat="1" ht="32.25" customHeight="1" x14ac:dyDescent="0.2">
      <c r="A18" s="20" t="s">
        <v>26</v>
      </c>
      <c r="B18" s="2" t="s">
        <v>4</v>
      </c>
      <c r="C18" s="41">
        <f>C19+C20+C21+C22+C23</f>
        <v>3326365.9000000004</v>
      </c>
      <c r="D18" s="3">
        <v>7015636.7999999998</v>
      </c>
      <c r="E18" s="3">
        <f>E19+E20+E21+E22+E23</f>
        <v>3725272.5999999996</v>
      </c>
      <c r="F18" s="3">
        <f t="shared" si="1"/>
        <v>53.099564675297891</v>
      </c>
      <c r="G18" s="3">
        <f t="shared" si="0"/>
        <v>111.9922675975003</v>
      </c>
    </row>
    <row r="19" spans="1:7" s="5" customFormat="1" ht="13.5" customHeight="1" x14ac:dyDescent="0.2">
      <c r="A19" s="20"/>
      <c r="B19" s="23" t="s">
        <v>39</v>
      </c>
      <c r="C19" s="42">
        <v>16596</v>
      </c>
      <c r="D19" s="3">
        <v>48936</v>
      </c>
      <c r="E19" s="46">
        <v>13184.9</v>
      </c>
      <c r="F19" s="3">
        <f t="shared" si="1"/>
        <v>26.9431502370443</v>
      </c>
      <c r="G19" s="3">
        <f t="shared" si="0"/>
        <v>79.446252108941906</v>
      </c>
    </row>
    <row r="20" spans="1:7" s="5" customFormat="1" ht="15.75" customHeight="1" x14ac:dyDescent="0.2">
      <c r="A20" s="20"/>
      <c r="B20" s="23" t="s">
        <v>36</v>
      </c>
      <c r="C20" s="42">
        <v>513563.7</v>
      </c>
      <c r="D20" s="3">
        <v>1262819.8</v>
      </c>
      <c r="E20" s="46">
        <v>623719.9</v>
      </c>
      <c r="F20" s="3">
        <f t="shared" si="1"/>
        <v>49.391045341544377</v>
      </c>
      <c r="G20" s="3">
        <f t="shared" si="0"/>
        <v>121.44937424510339</v>
      </c>
    </row>
    <row r="21" spans="1:7" s="5" customFormat="1" ht="27" customHeight="1" x14ac:dyDescent="0.2">
      <c r="A21" s="20"/>
      <c r="B21" s="23" t="s">
        <v>43</v>
      </c>
      <c r="C21" s="42">
        <v>1719.4</v>
      </c>
      <c r="D21" s="41">
        <v>4274.5</v>
      </c>
      <c r="E21" s="46">
        <v>1641.9</v>
      </c>
      <c r="F21" s="3">
        <f t="shared" si="1"/>
        <v>38.411510118142473</v>
      </c>
      <c r="G21" s="3">
        <f t="shared" si="0"/>
        <v>95.492613702454349</v>
      </c>
    </row>
    <row r="22" spans="1:7" s="5" customFormat="1" ht="15.75" customHeight="1" x14ac:dyDescent="0.2">
      <c r="A22" s="20"/>
      <c r="B22" s="23" t="s">
        <v>37</v>
      </c>
      <c r="C22" s="42">
        <v>1320070.5</v>
      </c>
      <c r="D22" s="41">
        <v>2996452.8</v>
      </c>
      <c r="E22" s="46">
        <v>1622783.7</v>
      </c>
      <c r="F22" s="3">
        <f t="shared" si="1"/>
        <v>54.156825029915382</v>
      </c>
      <c r="G22" s="3">
        <f t="shared" si="0"/>
        <v>122.93159342626019</v>
      </c>
    </row>
    <row r="23" spans="1:7" s="5" customFormat="1" ht="54.75" customHeight="1" x14ac:dyDescent="0.2">
      <c r="A23" s="20"/>
      <c r="B23" s="23" t="s">
        <v>44</v>
      </c>
      <c r="C23" s="42">
        <v>1474416.3</v>
      </c>
      <c r="D23" s="41">
        <v>2703153.7</v>
      </c>
      <c r="E23" s="46">
        <v>1463942.2</v>
      </c>
      <c r="F23" s="3">
        <f t="shared" si="1"/>
        <v>54.156824304885063</v>
      </c>
      <c r="G23" s="3">
        <f t="shared" si="0"/>
        <v>99.289610403791656</v>
      </c>
    </row>
    <row r="24" spans="1:7" s="6" customFormat="1" ht="20.25" customHeight="1" x14ac:dyDescent="0.2">
      <c r="A24" s="19" t="s">
        <v>27</v>
      </c>
      <c r="B24" s="1" t="s">
        <v>5</v>
      </c>
      <c r="C24" s="44">
        <f>C25+C26+C27</f>
        <v>1057515.2</v>
      </c>
      <c r="D24" s="4">
        <v>2424785</v>
      </c>
      <c r="E24" s="34">
        <f t="shared" ref="E24" si="2">E25+E26+E27</f>
        <v>1324956.8999999999</v>
      </c>
      <c r="F24" s="4">
        <f t="shared" si="1"/>
        <v>54.642242508098647</v>
      </c>
      <c r="G24" s="4">
        <f t="shared" si="0"/>
        <v>125.28963177077739</v>
      </c>
    </row>
    <row r="25" spans="1:7" s="5" customFormat="1" ht="24" customHeight="1" x14ac:dyDescent="0.2">
      <c r="A25" s="20" t="s">
        <v>33</v>
      </c>
      <c r="B25" s="2" t="s">
        <v>13</v>
      </c>
      <c r="C25" s="41">
        <v>1051466.3</v>
      </c>
      <c r="D25" s="3">
        <v>2412185</v>
      </c>
      <c r="E25" s="46">
        <v>1308797.5</v>
      </c>
      <c r="F25" s="3">
        <f t="shared" si="1"/>
        <v>54.257758007781334</v>
      </c>
      <c r="G25" s="3">
        <f t="shared" si="0"/>
        <v>124.47355659425318</v>
      </c>
    </row>
    <row r="26" spans="1:7" s="5" customFormat="1" ht="15" hidden="1" customHeight="1" x14ac:dyDescent="0.2">
      <c r="A26" s="20" t="s">
        <v>28</v>
      </c>
      <c r="B26" s="2" t="s">
        <v>14</v>
      </c>
      <c r="C26" s="42">
        <v>0</v>
      </c>
      <c r="D26" s="41">
        <v>0</v>
      </c>
      <c r="E26" s="46">
        <v>0</v>
      </c>
      <c r="F26" s="3" t="s">
        <v>38</v>
      </c>
      <c r="G26" s="3" t="s">
        <v>38</v>
      </c>
    </row>
    <row r="27" spans="1:7" s="5" customFormat="1" ht="15" customHeight="1" x14ac:dyDescent="0.2">
      <c r="A27" s="20" t="s">
        <v>46</v>
      </c>
      <c r="B27" s="2" t="s">
        <v>47</v>
      </c>
      <c r="C27" s="42">
        <v>6048.9</v>
      </c>
      <c r="D27" s="3">
        <v>12600</v>
      </c>
      <c r="E27" s="3">
        <v>16159.4</v>
      </c>
      <c r="F27" s="3">
        <f t="shared" si="1"/>
        <v>128.24920634920636</v>
      </c>
      <c r="G27" s="3">
        <f>E27/C27*100</f>
        <v>267.14609267800762</v>
      </c>
    </row>
    <row r="28" spans="1:7" s="6" customFormat="1" ht="15" customHeight="1" x14ac:dyDescent="0.2">
      <c r="A28" s="19" t="s">
        <v>29</v>
      </c>
      <c r="B28" s="1" t="s">
        <v>6</v>
      </c>
      <c r="C28" s="43">
        <f>C29+C30+C31</f>
        <v>2756969.1</v>
      </c>
      <c r="D28" s="4">
        <v>6069710.7000000002</v>
      </c>
      <c r="E28" s="34">
        <f>E29+E30+E31</f>
        <v>3012729.6</v>
      </c>
      <c r="F28" s="4">
        <f t="shared" si="1"/>
        <v>49.635472741723916</v>
      </c>
      <c r="G28" s="4">
        <f t="shared" si="0"/>
        <v>109.27687219998221</v>
      </c>
    </row>
    <row r="29" spans="1:7" s="5" customFormat="1" ht="15" customHeight="1" x14ac:dyDescent="0.2">
      <c r="A29" s="20" t="s">
        <v>30</v>
      </c>
      <c r="B29" s="7" t="s">
        <v>11</v>
      </c>
      <c r="C29" s="42">
        <v>2556496.2999999998</v>
      </c>
      <c r="D29" s="3">
        <v>5351393.5999999996</v>
      </c>
      <c r="E29" s="46">
        <v>2832564.6</v>
      </c>
      <c r="F29" s="3">
        <f t="shared" si="1"/>
        <v>52.931344836978546</v>
      </c>
      <c r="G29" s="3">
        <f t="shared" si="0"/>
        <v>110.79869742037178</v>
      </c>
    </row>
    <row r="30" spans="1:7" s="5" customFormat="1" ht="15" customHeight="1" x14ac:dyDescent="0.2">
      <c r="A30" s="20" t="s">
        <v>31</v>
      </c>
      <c r="B30" s="7" t="s">
        <v>8</v>
      </c>
      <c r="C30" s="42">
        <v>199503.7</v>
      </c>
      <c r="D30" s="3">
        <v>716637.1</v>
      </c>
      <c r="E30" s="46">
        <v>179360</v>
      </c>
      <c r="F30" s="3">
        <f t="shared" si="1"/>
        <v>25.028009295081148</v>
      </c>
      <c r="G30" s="3">
        <f t="shared" si="0"/>
        <v>89.903094529073897</v>
      </c>
    </row>
    <row r="31" spans="1:7" s="5" customFormat="1" ht="12.75" x14ac:dyDescent="0.2">
      <c r="A31" s="20" t="s">
        <v>32</v>
      </c>
      <c r="B31" s="7" t="s">
        <v>12</v>
      </c>
      <c r="C31" s="42">
        <v>969.1</v>
      </c>
      <c r="D31" s="3">
        <v>1680</v>
      </c>
      <c r="E31" s="46">
        <v>805</v>
      </c>
      <c r="F31" s="3">
        <f t="shared" si="1"/>
        <v>47.916666666666671</v>
      </c>
      <c r="G31" s="3">
        <f t="shared" si="0"/>
        <v>83.066762975957076</v>
      </c>
    </row>
    <row r="32" spans="1:7" s="5" customFormat="1" ht="24" x14ac:dyDescent="0.2">
      <c r="A32" s="19" t="s">
        <v>40</v>
      </c>
      <c r="B32" s="14" t="s">
        <v>7</v>
      </c>
      <c r="C32" s="43">
        <f>C33+C34</f>
        <v>500672.2</v>
      </c>
      <c r="D32" s="4">
        <v>2172917.2999999998</v>
      </c>
      <c r="E32" s="34">
        <f>E33+E34</f>
        <v>751246.4</v>
      </c>
      <c r="F32" s="4">
        <f t="shared" si="1"/>
        <v>34.573170364099916</v>
      </c>
      <c r="G32" s="4">
        <f t="shared" si="0"/>
        <v>150.04755606562537</v>
      </c>
    </row>
    <row r="33" spans="1:7" s="5" customFormat="1" ht="12.75" x14ac:dyDescent="0.2">
      <c r="A33" s="20" t="s">
        <v>41</v>
      </c>
      <c r="B33" s="7" t="s">
        <v>9</v>
      </c>
      <c r="C33" s="42">
        <v>500096.4</v>
      </c>
      <c r="D33" s="3">
        <v>2159921.2999999998</v>
      </c>
      <c r="E33" s="46">
        <v>750520.4</v>
      </c>
      <c r="F33" s="3">
        <f t="shared" si="1"/>
        <v>34.747580849357803</v>
      </c>
      <c r="G33" s="3">
        <f t="shared" si="0"/>
        <v>150.07514551194529</v>
      </c>
    </row>
    <row r="34" spans="1:7" s="5" customFormat="1" ht="36" x14ac:dyDescent="0.2">
      <c r="A34" s="20" t="s">
        <v>42</v>
      </c>
      <c r="B34" s="7" t="s">
        <v>10</v>
      </c>
      <c r="C34" s="42">
        <v>575.79999999999995</v>
      </c>
      <c r="D34" s="3">
        <v>12996</v>
      </c>
      <c r="E34" s="46">
        <v>726</v>
      </c>
      <c r="F34" s="3">
        <f t="shared" si="1"/>
        <v>5.5863342566943679</v>
      </c>
      <c r="G34" s="3">
        <f t="shared" si="0"/>
        <v>126.08544633553318</v>
      </c>
    </row>
    <row r="35" spans="1:7" s="6" customFormat="1" ht="17.25" customHeight="1" x14ac:dyDescent="0.2">
      <c r="A35" s="19"/>
      <c r="B35" s="14" t="s">
        <v>20</v>
      </c>
      <c r="C35" s="43">
        <v>49901.3</v>
      </c>
      <c r="D35" s="43">
        <v>106701.3</v>
      </c>
      <c r="E35" s="34">
        <v>39598.9</v>
      </c>
      <c r="F35" s="4">
        <f t="shared" si="1"/>
        <v>37.111918973808194</v>
      </c>
      <c r="G35" s="4">
        <f t="shared" si="0"/>
        <v>79.354445675763955</v>
      </c>
    </row>
    <row r="36" spans="1:7" s="6" customFormat="1" ht="17.25" customHeight="1" x14ac:dyDescent="0.2">
      <c r="A36" s="19"/>
      <c r="B36" s="14" t="s">
        <v>19</v>
      </c>
      <c r="C36" s="43">
        <v>1695785.7</v>
      </c>
      <c r="D36" s="43">
        <f>+D37+D38+D39+D40+D41+D42+D43</f>
        <v>1038053.4</v>
      </c>
      <c r="E36" s="34">
        <f>E37+E38+E39+E40+E41+E42+E43</f>
        <v>551362.80000000005</v>
      </c>
      <c r="F36" s="4">
        <f t="shared" si="1"/>
        <v>53.115070958777267</v>
      </c>
      <c r="G36" s="4">
        <f>E36/C36*100</f>
        <v>32.513707362905585</v>
      </c>
    </row>
    <row r="37" spans="1:7" s="18" customFormat="1" ht="36" x14ac:dyDescent="0.2">
      <c r="A37" s="28" t="s">
        <v>48</v>
      </c>
      <c r="B37" s="29" t="s">
        <v>49</v>
      </c>
      <c r="C37" s="45">
        <v>26474.9</v>
      </c>
      <c r="D37" s="32">
        <v>92889.7</v>
      </c>
      <c r="E37" s="32">
        <v>49832.2</v>
      </c>
      <c r="F37" s="4">
        <f t="shared" si="1"/>
        <v>53.64663681764501</v>
      </c>
      <c r="G37" s="4">
        <f t="shared" ref="G37:G54" si="3">E37/C37*100</f>
        <v>188.22431812773607</v>
      </c>
    </row>
    <row r="38" spans="1:7" s="18" customFormat="1" ht="26.25" customHeight="1" x14ac:dyDescent="0.2">
      <c r="A38" s="30" t="s">
        <v>50</v>
      </c>
      <c r="B38" s="29" t="s">
        <v>51</v>
      </c>
      <c r="C38" s="45">
        <v>99490.8</v>
      </c>
      <c r="D38" s="32">
        <v>243483</v>
      </c>
      <c r="E38" s="32">
        <v>115470</v>
      </c>
      <c r="F38" s="4">
        <f t="shared" si="1"/>
        <v>47.424255492169884</v>
      </c>
      <c r="G38" s="4">
        <f t="shared" si="3"/>
        <v>116.06098252300714</v>
      </c>
    </row>
    <row r="39" spans="1:7" s="18" customFormat="1" ht="24" x14ac:dyDescent="0.2">
      <c r="A39" s="30" t="s">
        <v>52</v>
      </c>
      <c r="B39" s="29" t="s">
        <v>53</v>
      </c>
      <c r="C39" s="45">
        <v>715641.7</v>
      </c>
      <c r="D39" s="32">
        <v>119299</v>
      </c>
      <c r="E39" s="32">
        <v>101859</v>
      </c>
      <c r="F39" s="4">
        <f t="shared" si="1"/>
        <v>85.381268912564238</v>
      </c>
      <c r="G39" s="4">
        <f t="shared" si="3"/>
        <v>14.233239902034775</v>
      </c>
    </row>
    <row r="40" spans="1:7" s="18" customFormat="1" ht="24" x14ac:dyDescent="0.2">
      <c r="A40" s="30" t="s">
        <v>54</v>
      </c>
      <c r="B40" s="29" t="s">
        <v>55</v>
      </c>
      <c r="C40" s="45">
        <v>721.9</v>
      </c>
      <c r="D40" s="32">
        <v>101662.8</v>
      </c>
      <c r="E40" s="32">
        <v>2030.9</v>
      </c>
      <c r="F40" s="4">
        <f t="shared" si="1"/>
        <v>1.9976825348111602</v>
      </c>
      <c r="G40" s="4">
        <f t="shared" si="3"/>
        <v>281.32705360853305</v>
      </c>
    </row>
    <row r="41" spans="1:7" s="18" customFormat="1" x14ac:dyDescent="0.2">
      <c r="A41" s="30" t="s">
        <v>56</v>
      </c>
      <c r="B41" s="29" t="s">
        <v>57</v>
      </c>
      <c r="C41" s="45">
        <v>1117.0999999999999</v>
      </c>
      <c r="D41" s="32">
        <v>1818</v>
      </c>
      <c r="E41" s="32">
        <v>1161.8</v>
      </c>
      <c r="F41" s="4">
        <f t="shared" si="1"/>
        <v>63.905390539053911</v>
      </c>
      <c r="G41" s="4">
        <f t="shared" si="3"/>
        <v>104.00143228001075</v>
      </c>
    </row>
    <row r="42" spans="1:7" s="18" customFormat="1" x14ac:dyDescent="0.2">
      <c r="A42" s="30" t="s">
        <v>58</v>
      </c>
      <c r="B42" s="29" t="s">
        <v>59</v>
      </c>
      <c r="C42" s="45">
        <v>266994.8</v>
      </c>
      <c r="D42" s="32">
        <v>478900.9</v>
      </c>
      <c r="E42" s="32">
        <v>281697.40000000002</v>
      </c>
      <c r="F42" s="4">
        <f t="shared" si="1"/>
        <v>58.821647651946364</v>
      </c>
      <c r="G42" s="4">
        <f t="shared" si="3"/>
        <v>105.50669900687207</v>
      </c>
    </row>
    <row r="43" spans="1:7" s="24" customFormat="1" x14ac:dyDescent="0.2">
      <c r="A43" s="30" t="s">
        <v>60</v>
      </c>
      <c r="B43" s="31" t="s">
        <v>61</v>
      </c>
      <c r="C43" s="45">
        <v>585344.5</v>
      </c>
      <c r="D43" s="37">
        <v>0</v>
      </c>
      <c r="E43" s="46">
        <v>-688.5</v>
      </c>
      <c r="F43" s="34" t="s">
        <v>38</v>
      </c>
      <c r="G43" s="4">
        <f t="shared" si="3"/>
        <v>-0.11762304079050882</v>
      </c>
    </row>
    <row r="44" spans="1:7" s="24" customFormat="1" ht="25.5" x14ac:dyDescent="0.2">
      <c r="A44" s="35" t="s">
        <v>62</v>
      </c>
      <c r="B44" s="36" t="s">
        <v>63</v>
      </c>
      <c r="C44" s="47">
        <v>16695678.6</v>
      </c>
      <c r="D44" s="37">
        <v>51660634.899999999</v>
      </c>
      <c r="E44" s="37">
        <v>23714179.100000001</v>
      </c>
      <c r="F44" s="34">
        <f t="shared" ref="F44:F53" si="4">E44/D44*100</f>
        <v>45.903770145109078</v>
      </c>
      <c r="G44" s="34">
        <f t="shared" si="3"/>
        <v>142.03782708179352</v>
      </c>
    </row>
    <row r="45" spans="1:7" s="24" customFormat="1" ht="51" x14ac:dyDescent="0.2">
      <c r="A45" s="35" t="s">
        <v>64</v>
      </c>
      <c r="B45" s="36" t="s">
        <v>65</v>
      </c>
      <c r="C45" s="37">
        <v>17173032.899999999</v>
      </c>
      <c r="D45" s="37">
        <v>49680372.5</v>
      </c>
      <c r="E45" s="37">
        <v>22762922.5</v>
      </c>
      <c r="F45" s="34">
        <f t="shared" si="4"/>
        <v>45.818743609460661</v>
      </c>
      <c r="G45" s="34">
        <f t="shared" si="3"/>
        <v>132.55039242369355</v>
      </c>
    </row>
    <row r="46" spans="1:7" s="18" customFormat="1" ht="25.5" x14ac:dyDescent="0.2">
      <c r="A46" s="38" t="s">
        <v>66</v>
      </c>
      <c r="B46" s="39" t="s">
        <v>67</v>
      </c>
      <c r="C46" s="40">
        <v>6940686</v>
      </c>
      <c r="D46" s="40">
        <v>14077997.199999999</v>
      </c>
      <c r="E46" s="40">
        <v>7670090.7999999998</v>
      </c>
      <c r="F46" s="3">
        <f t="shared" si="4"/>
        <v>54.482826577064522</v>
      </c>
      <c r="G46" s="3">
        <f t="shared" si="3"/>
        <v>110.50911682217001</v>
      </c>
    </row>
    <row r="47" spans="1:7" s="18" customFormat="1" ht="38.25" x14ac:dyDescent="0.2">
      <c r="A47" s="38" t="s">
        <v>68</v>
      </c>
      <c r="B47" s="39" t="s">
        <v>69</v>
      </c>
      <c r="C47" s="40">
        <v>5276038.0999999996</v>
      </c>
      <c r="D47" s="40">
        <v>22917844.300000001</v>
      </c>
      <c r="E47" s="40">
        <v>11026235.300000001</v>
      </c>
      <c r="F47" s="3">
        <f t="shared" si="4"/>
        <v>48.112008946670436</v>
      </c>
      <c r="G47" s="3">
        <f t="shared" si="3"/>
        <v>208.9870294909357</v>
      </c>
    </row>
    <row r="48" spans="1:7" s="18" customFormat="1" ht="25.5" x14ac:dyDescent="0.2">
      <c r="A48" s="38" t="s">
        <v>70</v>
      </c>
      <c r="B48" s="39" t="s">
        <v>71</v>
      </c>
      <c r="C48" s="40">
        <v>2953261.5</v>
      </c>
      <c r="D48" s="40">
        <v>5615294.2000000002</v>
      </c>
      <c r="E48" s="40">
        <v>2652244.7000000002</v>
      </c>
      <c r="F48" s="3">
        <f t="shared" si="4"/>
        <v>47.232515439707505</v>
      </c>
      <c r="G48" s="3">
        <f t="shared" si="3"/>
        <v>89.807309647317041</v>
      </c>
    </row>
    <row r="49" spans="1:7" s="18" customFormat="1" x14ac:dyDescent="0.2">
      <c r="A49" s="38" t="s">
        <v>72</v>
      </c>
      <c r="B49" s="39" t="s">
        <v>73</v>
      </c>
      <c r="C49" s="40">
        <v>2003047.3</v>
      </c>
      <c r="D49" s="40">
        <v>7069236.7999999998</v>
      </c>
      <c r="E49" s="40">
        <v>1414351.7</v>
      </c>
      <c r="F49" s="3">
        <f t="shared" si="4"/>
        <v>20.007134292063892</v>
      </c>
      <c r="G49" s="3">
        <f t="shared" si="3"/>
        <v>70.610000073388179</v>
      </c>
    </row>
    <row r="50" spans="1:7" s="18" customFormat="1" ht="38.25" x14ac:dyDescent="0.2">
      <c r="A50" s="35" t="s">
        <v>74</v>
      </c>
      <c r="B50" s="36" t="s">
        <v>75</v>
      </c>
      <c r="C50" s="37">
        <v>105062.1</v>
      </c>
      <c r="D50" s="37">
        <v>1434069.1</v>
      </c>
      <c r="E50" s="37">
        <v>772522.9</v>
      </c>
      <c r="F50" s="34">
        <f t="shared" si="4"/>
        <v>53.869294024953184</v>
      </c>
      <c r="G50" s="34">
        <f t="shared" si="3"/>
        <v>735.30121708970216</v>
      </c>
    </row>
    <row r="51" spans="1:7" s="18" customFormat="1" ht="25.5" x14ac:dyDescent="0.2">
      <c r="A51" s="35" t="s">
        <v>76</v>
      </c>
      <c r="B51" s="36" t="s">
        <v>77</v>
      </c>
      <c r="C51" s="37">
        <v>0</v>
      </c>
      <c r="D51" s="37">
        <v>555896.69999999995</v>
      </c>
      <c r="E51" s="37">
        <v>243655.6</v>
      </c>
      <c r="F51" s="34">
        <f>E51/D51*100</f>
        <v>43.831093078983926</v>
      </c>
      <c r="G51" s="34" t="s">
        <v>38</v>
      </c>
    </row>
    <row r="52" spans="1:7" s="18" customFormat="1" ht="89.25" x14ac:dyDescent="0.2">
      <c r="A52" s="35" t="s">
        <v>78</v>
      </c>
      <c r="B52" s="36" t="s">
        <v>79</v>
      </c>
      <c r="C52" s="37">
        <v>154236.20000000001</v>
      </c>
      <c r="D52" s="37">
        <v>0</v>
      </c>
      <c r="E52" s="37">
        <v>41117.5</v>
      </c>
      <c r="F52" s="34" t="s">
        <v>38</v>
      </c>
      <c r="G52" s="34">
        <f t="shared" si="3"/>
        <v>26.658786977376259</v>
      </c>
    </row>
    <row r="53" spans="1:7" s="18" customFormat="1" ht="38.25" x14ac:dyDescent="0.2">
      <c r="A53" s="35" t="s">
        <v>80</v>
      </c>
      <c r="B53" s="36" t="s">
        <v>81</v>
      </c>
      <c r="C53" s="37">
        <v>-736652.6</v>
      </c>
      <c r="D53" s="37">
        <v>-9703.4</v>
      </c>
      <c r="E53" s="37">
        <v>-106039.4</v>
      </c>
      <c r="F53" s="34">
        <f>E53/D53*100</f>
        <v>1092.8066450934723</v>
      </c>
      <c r="G53" s="34">
        <f>E53/C53*100</f>
        <v>14.394763556118583</v>
      </c>
    </row>
    <row r="54" spans="1:7" s="18" customFormat="1" x14ac:dyDescent="0.2">
      <c r="A54" s="48" t="s">
        <v>82</v>
      </c>
      <c r="B54" s="33"/>
      <c r="C54" s="49">
        <f>+C12+C44</f>
        <v>39914984.5</v>
      </c>
      <c r="D54" s="49">
        <f>+D44+D12</f>
        <v>101828461.69999999</v>
      </c>
      <c r="E54" s="49">
        <f>+E44+E12</f>
        <v>47375753.099999994</v>
      </c>
      <c r="F54" s="34">
        <f>E54/D54*100</f>
        <v>46.525060193460625</v>
      </c>
      <c r="G54" s="34">
        <f>E54/C54*100</f>
        <v>118.69164849606793</v>
      </c>
    </row>
    <row r="55" spans="1:7" s="18" customFormat="1" x14ac:dyDescent="0.25">
      <c r="A55" s="13"/>
      <c r="B55" s="16"/>
      <c r="C55" s="16"/>
      <c r="D55" s="9"/>
      <c r="E55" s="11"/>
      <c r="F55" s="11"/>
      <c r="G55" s="12"/>
    </row>
    <row r="56" spans="1:7" s="18" customFormat="1" x14ac:dyDescent="0.25">
      <c r="A56" s="13"/>
      <c r="B56" s="16"/>
      <c r="C56" s="16"/>
      <c r="D56" s="9"/>
      <c r="E56" s="11"/>
      <c r="F56" s="11"/>
      <c r="G56" s="12"/>
    </row>
    <row r="57" spans="1:7" s="18" customFormat="1" x14ac:dyDescent="0.25">
      <c r="A57" s="13"/>
      <c r="B57" s="16"/>
      <c r="C57" s="16"/>
      <c r="D57" s="9"/>
      <c r="E57" s="11"/>
      <c r="F57" s="11"/>
      <c r="G57" s="12"/>
    </row>
    <row r="58" spans="1:7" s="18" customFormat="1" x14ac:dyDescent="0.25">
      <c r="A58" s="13"/>
      <c r="B58" s="16"/>
      <c r="C58" s="16"/>
      <c r="D58" s="9"/>
      <c r="E58" s="11"/>
      <c r="F58" s="11"/>
      <c r="G58" s="12"/>
    </row>
    <row r="59" spans="1:7" s="18" customFormat="1" x14ac:dyDescent="0.25">
      <c r="A59" s="13"/>
      <c r="B59" s="16"/>
      <c r="C59" s="16"/>
      <c r="D59" s="9"/>
      <c r="E59" s="11"/>
      <c r="F59" s="11"/>
      <c r="G59" s="12"/>
    </row>
    <row r="60" spans="1:7" s="18" customFormat="1" x14ac:dyDescent="0.25">
      <c r="A60" s="13"/>
      <c r="B60" s="16"/>
      <c r="C60" s="16"/>
      <c r="D60" s="9"/>
      <c r="E60" s="11"/>
      <c r="F60" s="11"/>
      <c r="G60" s="12"/>
    </row>
    <row r="61" spans="1:7" s="18" customFormat="1" x14ac:dyDescent="0.25">
      <c r="A61" s="13"/>
      <c r="B61" s="16"/>
      <c r="C61" s="16"/>
      <c r="D61" s="9"/>
      <c r="E61" s="11"/>
      <c r="F61" s="11"/>
      <c r="G61" s="12"/>
    </row>
    <row r="62" spans="1:7" s="13" customFormat="1" x14ac:dyDescent="0.25">
      <c r="B62" s="16"/>
      <c r="C62" s="16"/>
      <c r="D62" s="9"/>
      <c r="E62" s="11"/>
      <c r="F62" s="11"/>
      <c r="G62" s="12"/>
    </row>
    <row r="63" spans="1:7" s="13" customFormat="1" x14ac:dyDescent="0.25">
      <c r="B63" s="16"/>
      <c r="C63" s="16"/>
      <c r="D63" s="9"/>
      <c r="E63" s="11"/>
      <c r="F63" s="11"/>
      <c r="G63" s="12"/>
    </row>
    <row r="64" spans="1:7" s="13" customFormat="1" x14ac:dyDescent="0.25">
      <c r="B64" s="16"/>
      <c r="C64" s="16"/>
      <c r="D64" s="9"/>
      <c r="E64" s="11"/>
      <c r="F64" s="11"/>
      <c r="G64" s="12"/>
    </row>
    <row r="65" spans="2:7" s="13" customFormat="1" x14ac:dyDescent="0.25">
      <c r="B65" s="16"/>
      <c r="C65" s="16"/>
      <c r="D65" s="9"/>
      <c r="E65" s="11"/>
      <c r="F65" s="11"/>
      <c r="G65" s="12"/>
    </row>
    <row r="66" spans="2:7" s="13" customFormat="1" x14ac:dyDescent="0.25">
      <c r="B66" s="16"/>
      <c r="C66" s="16"/>
      <c r="D66" s="9"/>
      <c r="E66" s="11"/>
      <c r="F66" s="11"/>
      <c r="G66" s="12"/>
    </row>
    <row r="67" spans="2:7" s="13" customFormat="1" x14ac:dyDescent="0.25">
      <c r="B67" s="16"/>
      <c r="C67" s="16"/>
      <c r="D67" s="9"/>
      <c r="E67" s="11"/>
      <c r="F67" s="11"/>
      <c r="G67" s="12"/>
    </row>
    <row r="68" spans="2:7" s="13" customFormat="1" x14ac:dyDescent="0.25">
      <c r="B68" s="16"/>
      <c r="C68" s="16"/>
      <c r="D68" s="9"/>
      <c r="E68" s="11"/>
      <c r="F68" s="11"/>
      <c r="G68" s="12"/>
    </row>
    <row r="69" spans="2:7" s="13" customFormat="1" x14ac:dyDescent="0.25">
      <c r="B69" s="16"/>
      <c r="C69" s="16"/>
      <c r="D69" s="9"/>
      <c r="E69" s="11"/>
      <c r="F69" s="11"/>
      <c r="G69" s="12"/>
    </row>
    <row r="70" spans="2:7" s="13" customFormat="1" x14ac:dyDescent="0.25">
      <c r="B70" s="16"/>
      <c r="C70" s="16"/>
      <c r="D70" s="9"/>
      <c r="E70" s="11"/>
      <c r="F70" s="11"/>
      <c r="G70" s="12"/>
    </row>
    <row r="71" spans="2:7" s="13" customFormat="1" x14ac:dyDescent="0.25">
      <c r="B71" s="16"/>
      <c r="C71" s="16"/>
      <c r="D71" s="9"/>
      <c r="E71" s="11"/>
      <c r="F71" s="11"/>
      <c r="G71" s="12"/>
    </row>
    <row r="72" spans="2:7" s="13" customFormat="1" x14ac:dyDescent="0.25">
      <c r="B72" s="16"/>
      <c r="C72" s="16"/>
      <c r="D72" s="9"/>
      <c r="E72" s="11"/>
      <c r="F72" s="11"/>
      <c r="G72" s="12"/>
    </row>
    <row r="73" spans="2:7" s="13" customFormat="1" x14ac:dyDescent="0.25">
      <c r="B73" s="16"/>
      <c r="C73" s="16"/>
      <c r="D73" s="9"/>
      <c r="E73" s="11"/>
      <c r="F73" s="11"/>
      <c r="G73" s="12"/>
    </row>
    <row r="74" spans="2:7" s="13" customFormat="1" x14ac:dyDescent="0.25">
      <c r="B74" s="16"/>
      <c r="C74" s="16"/>
      <c r="D74" s="9"/>
      <c r="E74" s="11"/>
      <c r="F74" s="11"/>
      <c r="G74" s="12"/>
    </row>
    <row r="75" spans="2:7" s="13" customFormat="1" x14ac:dyDescent="0.25">
      <c r="B75" s="16"/>
      <c r="C75" s="16"/>
      <c r="D75" s="9"/>
      <c r="E75" s="11"/>
      <c r="F75" s="11"/>
      <c r="G75" s="12"/>
    </row>
    <row r="76" spans="2:7" s="13" customFormat="1" x14ac:dyDescent="0.25">
      <c r="B76" s="16"/>
      <c r="C76" s="16"/>
      <c r="D76" s="9"/>
      <c r="E76" s="11"/>
      <c r="F76" s="11"/>
      <c r="G76" s="12"/>
    </row>
    <row r="77" spans="2:7" s="13" customFormat="1" x14ac:dyDescent="0.25">
      <c r="B77" s="16"/>
      <c r="C77" s="16"/>
      <c r="D77" s="9"/>
      <c r="E77" s="11"/>
      <c r="F77" s="11"/>
      <c r="G77" s="12"/>
    </row>
    <row r="78" spans="2:7" s="13" customFormat="1" x14ac:dyDescent="0.25">
      <c r="B78" s="16"/>
      <c r="C78" s="16"/>
      <c r="D78" s="9"/>
      <c r="E78" s="11"/>
      <c r="F78" s="11"/>
      <c r="G78" s="12"/>
    </row>
    <row r="79" spans="2:7" s="13" customFormat="1" x14ac:dyDescent="0.25">
      <c r="B79" s="16"/>
      <c r="C79" s="16"/>
      <c r="D79" s="9"/>
      <c r="E79" s="11"/>
      <c r="F79" s="11"/>
      <c r="G79" s="12"/>
    </row>
    <row r="80" spans="2:7" s="13" customFormat="1" x14ac:dyDescent="0.25">
      <c r="B80" s="16"/>
      <c r="C80" s="16"/>
      <c r="D80" s="9"/>
      <c r="E80" s="11"/>
      <c r="F80" s="11"/>
      <c r="G80" s="12"/>
    </row>
    <row r="81" spans="1:7" s="13" customFormat="1" x14ac:dyDescent="0.25">
      <c r="B81" s="16"/>
      <c r="C81" s="16"/>
      <c r="D81" s="9"/>
      <c r="E81" s="11"/>
      <c r="F81" s="11"/>
      <c r="G81" s="12"/>
    </row>
    <row r="82" spans="1:7" s="13" customFormat="1" x14ac:dyDescent="0.25">
      <c r="B82" s="16"/>
      <c r="C82" s="16"/>
      <c r="D82" s="9"/>
      <c r="E82" s="11"/>
      <c r="F82" s="11"/>
      <c r="G82" s="12"/>
    </row>
    <row r="83" spans="1:7" s="13" customFormat="1" x14ac:dyDescent="0.25">
      <c r="B83" s="16"/>
      <c r="C83" s="16"/>
      <c r="D83" s="9"/>
      <c r="E83" s="11"/>
      <c r="F83" s="11"/>
      <c r="G83" s="12"/>
    </row>
    <row r="84" spans="1:7" s="13" customFormat="1" x14ac:dyDescent="0.25">
      <c r="B84" s="16"/>
      <c r="C84" s="16"/>
      <c r="D84" s="9"/>
      <c r="E84" s="11"/>
      <c r="F84" s="11"/>
      <c r="G84" s="12"/>
    </row>
    <row r="85" spans="1:7" s="13" customFormat="1" x14ac:dyDescent="0.25">
      <c r="B85" s="10"/>
      <c r="C85" s="10"/>
      <c r="D85" s="9"/>
      <c r="E85" s="11"/>
      <c r="F85" s="11"/>
      <c r="G85" s="12"/>
    </row>
    <row r="86" spans="1:7" s="13" customFormat="1" x14ac:dyDescent="0.25">
      <c r="A86" s="9"/>
      <c r="B86" s="10"/>
      <c r="C86" s="10"/>
      <c r="D86" s="9"/>
      <c r="E86" s="11"/>
      <c r="F86" s="11"/>
      <c r="G86" s="12"/>
    </row>
    <row r="87" spans="1:7" s="13" customFormat="1" x14ac:dyDescent="0.25">
      <c r="A87" s="9"/>
      <c r="B87" s="10"/>
      <c r="C87" s="10"/>
      <c r="D87" s="9"/>
      <c r="E87" s="11"/>
      <c r="F87" s="11"/>
      <c r="G87" s="12"/>
    </row>
    <row r="88" spans="1:7" s="13" customFormat="1" x14ac:dyDescent="0.25">
      <c r="A88" s="9"/>
      <c r="B88" s="10"/>
      <c r="C88" s="10"/>
      <c r="D88" s="9"/>
      <c r="E88" s="11"/>
      <c r="F88" s="11"/>
      <c r="G88" s="12"/>
    </row>
    <row r="89" spans="1:7" s="13" customFormat="1" x14ac:dyDescent="0.25">
      <c r="A89" s="9"/>
      <c r="B89" s="10"/>
      <c r="C89" s="10"/>
      <c r="D89" s="9"/>
      <c r="E89" s="11"/>
      <c r="F89" s="11"/>
      <c r="G89" s="12"/>
    </row>
    <row r="90" spans="1:7" s="13" customFormat="1" x14ac:dyDescent="0.25">
      <c r="A90" s="9"/>
      <c r="B90" s="10"/>
      <c r="C90" s="10"/>
      <c r="D90" s="9"/>
      <c r="E90" s="11"/>
      <c r="F90" s="11"/>
      <c r="G90" s="12"/>
    </row>
    <row r="91" spans="1:7" s="13" customFormat="1" x14ac:dyDescent="0.25">
      <c r="A91" s="9"/>
      <c r="B91" s="10"/>
      <c r="C91" s="10"/>
      <c r="D91" s="9"/>
      <c r="E91" s="11"/>
      <c r="F91" s="11"/>
      <c r="G91" s="12"/>
    </row>
    <row r="92" spans="1:7" s="13" customFormat="1" x14ac:dyDescent="0.25">
      <c r="A92" s="9"/>
      <c r="B92" s="10"/>
      <c r="C92" s="10"/>
      <c r="D92" s="9"/>
      <c r="E92" s="11"/>
      <c r="F92" s="11"/>
      <c r="G92" s="12"/>
    </row>
    <row r="93" spans="1:7" s="13" customFormat="1" x14ac:dyDescent="0.25">
      <c r="A93" s="9"/>
      <c r="B93" s="10"/>
      <c r="C93" s="10"/>
      <c r="D93" s="9"/>
      <c r="E93" s="11"/>
      <c r="F93" s="11"/>
      <c r="G93" s="12"/>
    </row>
    <row r="94" spans="1:7" s="13" customFormat="1" x14ac:dyDescent="0.25">
      <c r="A94" s="9"/>
      <c r="B94" s="10"/>
      <c r="C94" s="10"/>
      <c r="D94" s="9"/>
      <c r="E94" s="11"/>
      <c r="F94" s="11"/>
      <c r="G94" s="12"/>
    </row>
    <row r="95" spans="1:7" s="13" customFormat="1" x14ac:dyDescent="0.25">
      <c r="A95" s="9"/>
      <c r="B95" s="10"/>
      <c r="C95" s="10"/>
      <c r="D95" s="9"/>
      <c r="E95" s="11"/>
      <c r="F95" s="11"/>
      <c r="G95" s="12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</vt:lpstr>
      <vt:lpstr>Таблица!Заголовки_для_печати</vt:lpstr>
    </vt:vector>
  </TitlesOfParts>
  <Company>COMPTEX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АГаранина</cp:lastModifiedBy>
  <cp:lastPrinted>2022-08-02T00:10:17Z</cp:lastPrinted>
  <dcterms:created xsi:type="dcterms:W3CDTF">2010-04-08T01:53:54Z</dcterms:created>
  <dcterms:modified xsi:type="dcterms:W3CDTF">2022-08-15T00:55:31Z</dcterms:modified>
</cp:coreProperties>
</file>