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570" windowWidth="15195" windowHeight="11100"/>
  </bookViews>
  <sheets>
    <sheet name="Таблица" sheetId="7" r:id="rId1"/>
  </sheets>
  <definedNames>
    <definedName name="_xlnm.Print_Titles" localSheetId="0">Таблица!$9:$11</definedName>
  </definedNames>
  <calcPr calcId="125725"/>
</workbook>
</file>

<file path=xl/calcChain.xml><?xml version="1.0" encoding="utf-8"?>
<calcChain xmlns="http://schemas.openxmlformats.org/spreadsheetml/2006/main">
  <c r="C54" i="7"/>
  <c r="C44"/>
  <c r="D44"/>
  <c r="F44" s="1"/>
  <c r="D45"/>
  <c r="F45" s="1"/>
  <c r="G44"/>
  <c r="G45"/>
  <c r="G46"/>
  <c r="G47"/>
  <c r="G48"/>
  <c r="G49"/>
  <c r="G52"/>
  <c r="G53"/>
  <c r="F46"/>
  <c r="F47"/>
  <c r="F48"/>
  <c r="F49"/>
  <c r="F50"/>
  <c r="F51"/>
  <c r="G37"/>
  <c r="G38"/>
  <c r="G39"/>
  <c r="G40"/>
  <c r="G41"/>
  <c r="G42"/>
  <c r="G43"/>
  <c r="F37"/>
  <c r="F38"/>
  <c r="F39"/>
  <c r="F40"/>
  <c r="F41"/>
  <c r="F42"/>
  <c r="E36"/>
  <c r="D36"/>
  <c r="C36"/>
  <c r="E18"/>
  <c r="D18"/>
  <c r="D17" s="1"/>
  <c r="C18"/>
  <c r="C17" s="1"/>
  <c r="F15"/>
  <c r="G15"/>
  <c r="F16"/>
  <c r="G16"/>
  <c r="F19"/>
  <c r="G19"/>
  <c r="F20"/>
  <c r="G20"/>
  <c r="F21"/>
  <c r="G21"/>
  <c r="F22"/>
  <c r="G22"/>
  <c r="F23"/>
  <c r="G23"/>
  <c r="F25"/>
  <c r="G25"/>
  <c r="F27"/>
  <c r="F29"/>
  <c r="G29"/>
  <c r="F30"/>
  <c r="G30"/>
  <c r="F31"/>
  <c r="G31"/>
  <c r="F33"/>
  <c r="G33"/>
  <c r="F34"/>
  <c r="G34"/>
  <c r="F35"/>
  <c r="G35"/>
  <c r="D24"/>
  <c r="E24"/>
  <c r="C24"/>
  <c r="G36" l="1"/>
  <c r="F36"/>
  <c r="F18"/>
  <c r="F24"/>
  <c r="G24"/>
  <c r="G18"/>
  <c r="E17" l="1"/>
  <c r="F17" l="1"/>
  <c r="G17" l="1"/>
  <c r="C32"/>
  <c r="E32"/>
  <c r="D32"/>
  <c r="F32" l="1"/>
  <c r="G32"/>
  <c r="C28"/>
  <c r="C14"/>
  <c r="E14"/>
  <c r="E28"/>
  <c r="D28"/>
  <c r="D14"/>
  <c r="F28" l="1"/>
  <c r="G28"/>
  <c r="F14"/>
  <c r="G14"/>
  <c r="E13"/>
  <c r="C13"/>
  <c r="C12" s="1"/>
  <c r="D13"/>
  <c r="D12" s="1"/>
  <c r="D54" s="1"/>
  <c r="G13" l="1"/>
  <c r="F13"/>
  <c r="E12"/>
  <c r="E54" s="1"/>
  <c r="G54" l="1"/>
  <c r="F54"/>
  <c r="F12"/>
  <c r="G12"/>
</calcChain>
</file>

<file path=xl/sharedStrings.xml><?xml version="1.0" encoding="utf-8"?>
<sst xmlns="http://schemas.openxmlformats.org/spreadsheetml/2006/main" count="94" uniqueCount="87">
  <si>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</si>
  <si>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</si>
  <si>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</si>
  <si>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</si>
  <si>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</si>
  <si>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</si>
  <si>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</si>
  <si>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</si>
  <si>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</si>
  <si>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</si>
  <si>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</si>
  <si>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</si>
  <si>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</si>
  <si>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</si>
  <si>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>Единый  сельскохозяйственный налог</t>
  </si>
  <si>
    <t>Наименование доходов (объем которых составляет более 10 %)</t>
  </si>
  <si>
    <t xml:space="preserve">НАЛОГОВЫЕ И НЕНАЛОГОВЫЕ ДОХОДЫ 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</si>
  <si>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</si>
  <si>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</si>
  <si>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</si>
  <si>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</si>
  <si>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</si>
  <si>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</si>
  <si>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</si>
  <si>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</si>
  <si>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</si>
  <si>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</si>
  <si>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</si>
  <si>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1 05 03000 01 0000 110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</si>
  <si>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</si>
  <si>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</si>
  <si>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</si>
  <si>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</si>
  <si>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</si>
  <si>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</si>
  <si>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Уточненные годовые бюджетные назначения (годовой план), тыс. руб.</t>
  </si>
  <si>
    <t>Акцизы на алкогольную продукцию</t>
  </si>
  <si>
    <t>Акцизы на нефтепродукты</t>
  </si>
  <si>
    <t>Х</t>
  </si>
  <si>
    <t>Акцизы на пиво</t>
  </si>
  <si>
    <t>1 07 00000 00 0000 000</t>
  </si>
  <si>
    <t>1 07 01000 01 0000 110</t>
  </si>
  <si>
    <t>1 07 0400 001 0000 110</t>
  </si>
  <si>
    <t>Доходы от уплаты акцизов на этиловый спирт</t>
  </si>
  <si>
    <t>Доходы от уплаты акцизов на нефтепродукты  по национальному проекту "Безопасные и качественные автомобильные дороги"</t>
  </si>
  <si>
    <t xml:space="preserve">Темп роста к соответствующему периоду прошлого года, % </t>
  </si>
  <si>
    <t>Фактическое поступление на 01.04.2021 года, тыс. руб.</t>
  </si>
  <si>
    <t xml:space="preserve"> 1 05 06000 01 0000 110</t>
  </si>
  <si>
    <t>Налог на профессиональный доход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</si>
  <si>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</si>
  <si>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</si>
  <si>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</si>
  <si>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</si>
  <si>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</si>
  <si>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</si>
  <si>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</si>
  <si>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</si>
  <si>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</si>
  <si>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</si>
  <si>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</si>
  <si>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</si>
  <si>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</si>
  <si>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</si>
  <si>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</si>
  <si>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</si>
  <si>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</si>
  <si>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</si>
  <si>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</si>
  <si>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</si>
  <si>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</si>
  <si>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</si>
  <si>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</si>
  <si>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</si>
  <si>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</si>
  <si>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</si>
  <si>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</si>
  <si>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</si>
  <si>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</si>
  <si>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</si>
  <si>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</si>
  <si>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</si>
  <si>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</si>
  <si>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</si>
  <si>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</si>
  <si>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Фактическое поступление на 01.04.2022 года, тыс. руб.</t>
  </si>
  <si>
    <t>% исполнения уточненных  годовых бюджетных назначений на 01.04.2022 года</t>
  </si>
  <si>
    <t>Сведения об исполнении доходов бюджета Забайкальского края по состоянию на 01.04.2022 года 
(в сравнении с запланированными значениями на 2022 год и исполнением на 01.04.2021 года)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</si>
</sst>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0.0%"/>
    <numFmt numFmtId="167" formatCode="_-* #,##0.0\ _₽_-;\-* #,##0.0\ _₽_-;_-* &quot;-&quot;??\ _₽_-;_-@_-"/>
  </numFmts>
  <fonts count="3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164" fontId="23" fillId="14" borderId="10" xfId="0" applyNumberFormat="1" applyFont="1" applyFill="1" applyBorder="1" applyAlignment="1">
      <alignment horizontal="left" vertical="center" wrapText="1"/>
    </xf>
    <xf numFmtId="164" fontId="22" fillId="14" borderId="10" xfId="0" applyNumberFormat="1" applyFont="1" applyFill="1" applyBorder="1" applyAlignment="1">
      <alignment horizontal="left" vertical="center" wrapText="1"/>
    </xf>
    <xf numFmtId="165" fontId="20" fillId="14" borderId="10" xfId="0" applyNumberFormat="1" applyFont="1" applyFill="1" applyBorder="1" applyAlignment="1">
      <alignment horizontal="center" vertical="center" wrapText="1"/>
    </xf>
    <xf numFmtId="165" fontId="20" fillId="14" borderId="10" xfId="0" applyNumberFormat="1" applyFont="1" applyFill="1" applyBorder="1" applyAlignment="1">
      <alignment horizontal="center" vertical="center"/>
    </xf>
    <xf numFmtId="165" fontId="24" fillId="14" borderId="10" xfId="0" applyNumberFormat="1" applyFont="1" applyFill="1" applyBorder="1" applyAlignment="1">
      <alignment horizontal="center" vertical="center" wrapText="1"/>
    </xf>
    <xf numFmtId="164" fontId="22" fillId="14" borderId="0" xfId="0" applyNumberFormat="1" applyFont="1" applyFill="1"/>
    <xf numFmtId="164" fontId="23" fillId="14" borderId="0" xfId="0" applyNumberFormat="1" applyFont="1" applyFill="1"/>
    <xf numFmtId="164" fontId="22" fillId="14" borderId="11" xfId="0" applyNumberFormat="1" applyFont="1" applyFill="1" applyBorder="1" applyAlignment="1">
      <alignment horizontal="left" vertical="center" wrapText="1"/>
    </xf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6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164" fontId="23" fillId="14" borderId="11" xfId="0" applyNumberFormat="1" applyFont="1" applyFill="1" applyBorder="1" applyAlignment="1">
      <alignment horizontal="left" vertical="center" wrapText="1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 applyAlignment="1">
      <alignment horizontal="justify" vertical="center"/>
    </xf>
    <xf numFmtId="165" fontId="24" fillId="14" borderId="0" xfId="0" applyNumberFormat="1" applyFont="1" applyFill="1" applyAlignment="1">
      <alignment horizontal="center" vertical="center"/>
    </xf>
    <xf numFmtId="164" fontId="23" fillId="14" borderId="10" xfId="0" applyNumberFormat="1" applyFont="1" applyFill="1" applyBorder="1" applyAlignment="1">
      <alignment horizontal="center" vertical="center"/>
    </xf>
    <xf numFmtId="164" fontId="22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166" fontId="18" fillId="14" borderId="0" xfId="0" applyNumberFormat="1" applyFont="1" applyFill="1" applyAlignment="1">
      <alignment horizontal="right"/>
    </xf>
    <xf numFmtId="164" fontId="25" fillId="14" borderId="10" xfId="0" applyNumberFormat="1" applyFont="1" applyFill="1" applyBorder="1" applyAlignment="1">
      <alignment horizontal="left" vertical="center" wrapText="1"/>
    </xf>
    <xf numFmtId="165" fontId="22" fillId="14" borderId="10" xfId="0" applyNumberFormat="1" applyFont="1" applyFill="1" applyBorder="1" applyAlignment="1">
      <alignment horizontal="center" wrapText="1"/>
    </xf>
    <xf numFmtId="0" fontId="26" fillId="14" borderId="0" xfId="0" applyFont="1" applyFill="1" applyBorder="1" applyAlignment="1">
      <alignment horizontal="justify" vertical="center"/>
    </xf>
    <xf numFmtId="0" fontId="23" fillId="14" borderId="10" xfId="0" applyNumberFormat="1" applyFont="1" applyFill="1" applyBorder="1" applyAlignment="1">
      <alignment horizontal="center"/>
    </xf>
    <xf numFmtId="0" fontId="27" fillId="14" borderId="10" xfId="0" applyNumberFormat="1" applyFont="1" applyFill="1" applyBorder="1" applyAlignment="1">
      <alignment horizontal="center" wrapText="1"/>
    </xf>
    <xf numFmtId="0" fontId="27" fillId="14" borderId="10" xfId="0" applyNumberFormat="1" applyFont="1" applyFill="1" applyBorder="1" applyAlignment="1">
      <alignment horizontal="center"/>
    </xf>
    <xf numFmtId="49" fontId="28" fillId="0" borderId="16" xfId="0" applyNumberFormat="1" applyFont="1" applyFill="1" applyBorder="1" applyAlignment="1">
      <alignment horizontal="left" vertical="top" wrapText="1"/>
    </xf>
    <xf numFmtId="0" fontId="22" fillId="14" borderId="10" xfId="0" applyFont="1" applyFill="1" applyBorder="1" applyAlignment="1">
      <alignment vertical="top" wrapText="1"/>
    </xf>
    <xf numFmtId="0" fontId="22" fillId="14" borderId="10" xfId="0" applyFont="1" applyFill="1" applyBorder="1" applyAlignment="1">
      <alignment horizontal="justify" vertical="top"/>
    </xf>
    <xf numFmtId="0" fontId="22" fillId="14" borderId="10" xfId="0" applyFont="1" applyFill="1" applyBorder="1" applyAlignment="1">
      <alignment vertical="top"/>
    </xf>
    <xf numFmtId="167" fontId="20" fillId="14" borderId="10" xfId="24" applyNumberFormat="1" applyFont="1" applyFill="1" applyBorder="1" applyAlignment="1">
      <alignment horizontal="right" vertical="center"/>
    </xf>
    <xf numFmtId="167" fontId="20" fillId="14" borderId="10" xfId="24" applyNumberFormat="1" applyFont="1" applyFill="1" applyBorder="1" applyAlignment="1">
      <alignment vertical="center"/>
    </xf>
    <xf numFmtId="165" fontId="24" fillId="14" borderId="10" xfId="0" applyNumberFormat="1" applyFont="1" applyFill="1" applyBorder="1" applyAlignment="1">
      <alignment horizontal="center" vertical="top"/>
    </xf>
    <xf numFmtId="0" fontId="24" fillId="14" borderId="10" xfId="0" applyFont="1" applyFill="1" applyBorder="1" applyAlignment="1">
      <alignment vertical="top"/>
    </xf>
    <xf numFmtId="0" fontId="26" fillId="14" borderId="10" xfId="0" applyFont="1" applyFill="1" applyBorder="1" applyAlignment="1">
      <alignment horizontal="center" vertical="top"/>
    </xf>
    <xf numFmtId="165" fontId="24" fillId="14" borderId="10" xfId="0" applyNumberFormat="1" applyFont="1" applyFill="1" applyBorder="1" applyAlignment="1">
      <alignment horizontal="center" vertical="center" wrapText="1"/>
    </xf>
    <xf numFmtId="0" fontId="29" fillId="14" borderId="10" xfId="0" applyFont="1" applyFill="1" applyBorder="1" applyAlignment="1">
      <alignment vertical="center"/>
    </xf>
    <xf numFmtId="0" fontId="29" fillId="14" borderId="10" xfId="0" applyFont="1" applyFill="1" applyBorder="1" applyAlignment="1">
      <alignment wrapText="1"/>
    </xf>
    <xf numFmtId="165" fontId="29" fillId="14" borderId="10" xfId="0" applyNumberFormat="1" applyFont="1" applyFill="1" applyBorder="1" applyAlignment="1">
      <alignment horizontal="center" vertical="center"/>
    </xf>
    <xf numFmtId="0" fontId="30" fillId="14" borderId="10" xfId="0" applyFont="1" applyFill="1" applyBorder="1" applyAlignment="1">
      <alignment vertical="center"/>
    </xf>
    <xf numFmtId="0" fontId="30" fillId="14" borderId="10" xfId="0" applyFont="1" applyFill="1" applyBorder="1" applyAlignment="1">
      <alignment wrapText="1"/>
    </xf>
    <xf numFmtId="165" fontId="30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>
      <alignment horizontal="center" wrapText="1"/>
    </xf>
    <xf numFmtId="0" fontId="23" fillId="14" borderId="14" xfId="0" applyFont="1" applyFill="1" applyBorder="1" applyAlignment="1">
      <alignment horizontal="center" vertic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0" fontId="23" fillId="14" borderId="13" xfId="0" applyFont="1" applyFill="1" applyBorder="1" applyAlignment="1">
      <alignment horizontal="center" vertical="center" wrapText="1"/>
    </xf>
    <xf numFmtId="164" fontId="23" fillId="14" borderId="10" xfId="0" applyNumberFormat="1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166" fontId="23" fillId="14" borderId="10" xfId="0" applyNumberFormat="1" applyFont="1" applyFill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4" builtinId="3"/>
    <cellStyle name="Хороший" xfId="2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5"/>
  <sheetViews>
    <sheetView tabSelected="1" topLeftCell="A40" zoomScaleNormal="100" workbookViewId="0">
      <selection activeCell="C59" sqref="C59"/>
    </sheetView>
  </sheetViews>
  <sheetFormatPr defaultRowHeight="15.75"/>
  <cols>
    <col min="1" max="1" width="21" style="10" customWidth="1"/>
    <col min="2" max="2" width="38.28515625" style="11" customWidth="1"/>
    <col min="3" max="3" width="13.7109375" style="11" customWidth="1"/>
    <col min="4" max="4" width="14.42578125" style="10" customWidth="1"/>
    <col min="5" max="5" width="13.85546875" style="12" customWidth="1"/>
    <col min="6" max="6" width="15.140625" style="12" customWidth="1"/>
    <col min="7" max="7" width="13.7109375" style="13" customWidth="1"/>
    <col min="8" max="16384" width="9.140625" style="10"/>
  </cols>
  <sheetData>
    <row r="1" spans="1:7" ht="14.25" hidden="1" customHeight="1"/>
    <row r="2" spans="1:7" ht="14.25" hidden="1" customHeight="1"/>
    <row r="3" spans="1:7" ht="15" hidden="1" customHeight="1"/>
    <row r="4" spans="1:7" ht="2.25" customHeight="1">
      <c r="E4" s="47"/>
      <c r="F4" s="47"/>
      <c r="G4" s="47"/>
    </row>
    <row r="5" spans="1:7" ht="2.25" customHeight="1">
      <c r="E5" s="23"/>
      <c r="F5" s="23"/>
      <c r="G5" s="23"/>
    </row>
    <row r="6" spans="1:7" ht="2.25" customHeight="1">
      <c r="E6" s="23"/>
      <c r="F6" s="23"/>
      <c r="G6" s="23"/>
    </row>
    <row r="7" spans="1:7" s="9" customFormat="1" ht="38.25" customHeight="1">
      <c r="A7" s="48" t="s">
        <v>86</v>
      </c>
      <c r="B7" s="48"/>
      <c r="C7" s="48"/>
      <c r="D7" s="48"/>
      <c r="E7" s="48"/>
      <c r="F7" s="48"/>
      <c r="G7" s="48"/>
    </row>
    <row r="8" spans="1:7" ht="15" customHeight="1">
      <c r="G8" s="24" t="s">
        <v>17</v>
      </c>
    </row>
    <row r="9" spans="1:7" s="16" customFormat="1" ht="42" customHeight="1">
      <c r="A9" s="49" t="s">
        <v>34</v>
      </c>
      <c r="B9" s="49" t="s">
        <v>15</v>
      </c>
      <c r="C9" s="51" t="s">
        <v>46</v>
      </c>
      <c r="D9" s="53" t="s">
        <v>35</v>
      </c>
      <c r="E9" s="54" t="s">
        <v>84</v>
      </c>
      <c r="F9" s="51" t="s">
        <v>85</v>
      </c>
      <c r="G9" s="56" t="s">
        <v>45</v>
      </c>
    </row>
    <row r="10" spans="1:7" s="16" customFormat="1" ht="46.5" customHeight="1">
      <c r="A10" s="50"/>
      <c r="B10" s="50"/>
      <c r="C10" s="52"/>
      <c r="D10" s="53"/>
      <c r="E10" s="55"/>
      <c r="F10" s="52"/>
      <c r="G10" s="56"/>
    </row>
    <row r="11" spans="1:7" s="18" customFormat="1" ht="11.25" customHeight="1">
      <c r="A11" s="28">
        <v>1</v>
      </c>
      <c r="B11" s="29">
        <v>2</v>
      </c>
      <c r="C11" s="30">
        <v>3</v>
      </c>
      <c r="D11" s="29">
        <v>4</v>
      </c>
      <c r="E11" s="30">
        <v>5</v>
      </c>
      <c r="F11" s="30">
        <v>6</v>
      </c>
      <c r="G11" s="30">
        <v>7</v>
      </c>
    </row>
    <row r="12" spans="1:7" s="7" customFormat="1" ht="16.5" customHeight="1">
      <c r="A12" s="21" t="s">
        <v>21</v>
      </c>
      <c r="B12" s="1" t="s">
        <v>16</v>
      </c>
      <c r="C12" s="5">
        <f>C13+C36</f>
        <v>11087920</v>
      </c>
      <c r="D12" s="5">
        <f>D13+D36</f>
        <v>50167826.699999996</v>
      </c>
      <c r="E12" s="5">
        <f>E13+E36</f>
        <v>11534933.099999998</v>
      </c>
      <c r="F12" s="5">
        <f t="shared" ref="F12:F54" si="0">E12/D12*100</f>
        <v>22.99269045274389</v>
      </c>
      <c r="G12" s="5">
        <f t="shared" ref="G12:G35" si="1">E12/C12*100</f>
        <v>104.03153251466459</v>
      </c>
    </row>
    <row r="13" spans="1:7" s="7" customFormat="1" ht="16.5" customHeight="1">
      <c r="A13" s="21"/>
      <c r="B13" s="1" t="s">
        <v>18</v>
      </c>
      <c r="C13" s="5">
        <f>C14+C17+C24+C28+C32+C35</f>
        <v>10269156.800000001</v>
      </c>
      <c r="D13" s="5">
        <f>D14+D17+D24+D28+D32+D35</f>
        <v>49129773.299999997</v>
      </c>
      <c r="E13" s="5">
        <f>E14+E17+E24+E28+E32+E35</f>
        <v>11254303.499999998</v>
      </c>
      <c r="F13" s="5">
        <f t="shared" si="0"/>
        <v>22.907297844177105</v>
      </c>
      <c r="G13" s="5">
        <f t="shared" si="1"/>
        <v>109.59325793915229</v>
      </c>
    </row>
    <row r="14" spans="1:7" s="7" customFormat="1" ht="20.25" customHeight="1">
      <c r="A14" s="21" t="s">
        <v>22</v>
      </c>
      <c r="B14" s="1" t="s">
        <v>0</v>
      </c>
      <c r="C14" s="20">
        <f>C15+C16</f>
        <v>7093688</v>
      </c>
      <c r="D14" s="5">
        <f>D15+D16</f>
        <v>31340022.299999997</v>
      </c>
      <c r="E14" s="5">
        <f>E15+E16</f>
        <v>7225452.0999999996</v>
      </c>
      <c r="F14" s="5">
        <f t="shared" si="0"/>
        <v>23.055031776413255</v>
      </c>
      <c r="G14" s="5">
        <f t="shared" si="1"/>
        <v>101.85748372355819</v>
      </c>
    </row>
    <row r="15" spans="1:7" s="6" customFormat="1" ht="18" customHeight="1">
      <c r="A15" s="22" t="s">
        <v>23</v>
      </c>
      <c r="B15" s="2" t="s">
        <v>1</v>
      </c>
      <c r="C15" s="3">
        <v>3670894.5</v>
      </c>
      <c r="D15" s="3">
        <v>12657411.9</v>
      </c>
      <c r="E15" s="4">
        <v>3244675.3</v>
      </c>
      <c r="F15" s="3">
        <f t="shared" si="0"/>
        <v>25.634587272932151</v>
      </c>
      <c r="G15" s="3">
        <f t="shared" si="1"/>
        <v>88.389227748168736</v>
      </c>
    </row>
    <row r="16" spans="1:7" s="6" customFormat="1" ht="18.75" customHeight="1">
      <c r="A16" s="22" t="s">
        <v>24</v>
      </c>
      <c r="B16" s="2" t="s">
        <v>2</v>
      </c>
      <c r="C16" s="3">
        <v>3422793.5</v>
      </c>
      <c r="D16" s="3">
        <v>18682610.399999999</v>
      </c>
      <c r="E16" s="4">
        <v>3980776.8</v>
      </c>
      <c r="F16" s="3">
        <f t="shared" si="0"/>
        <v>21.307390748778875</v>
      </c>
      <c r="G16" s="3">
        <f t="shared" si="1"/>
        <v>116.30198549810264</v>
      </c>
    </row>
    <row r="17" spans="1:7" s="7" customFormat="1" ht="24">
      <c r="A17" s="21" t="s">
        <v>25</v>
      </c>
      <c r="B17" s="1" t="s">
        <v>3</v>
      </c>
      <c r="C17" s="5">
        <f>C18</f>
        <v>1591031</v>
      </c>
      <c r="D17" s="5">
        <f>D18</f>
        <v>7015636.7000000002</v>
      </c>
      <c r="E17" s="5">
        <f>E18</f>
        <v>1783234.5</v>
      </c>
      <c r="F17" s="5">
        <f t="shared" si="0"/>
        <v>25.417999481073473</v>
      </c>
      <c r="G17" s="5">
        <f t="shared" si="1"/>
        <v>112.08043715050178</v>
      </c>
    </row>
    <row r="18" spans="1:7" s="6" customFormat="1" ht="32.25" customHeight="1">
      <c r="A18" s="22" t="s">
        <v>26</v>
      </c>
      <c r="B18" s="2" t="s">
        <v>4</v>
      </c>
      <c r="C18" s="3">
        <f>C19+C20+C21+C22+C23</f>
        <v>1591031</v>
      </c>
      <c r="D18" s="3">
        <f>D19+D20+D21+D22+D23</f>
        <v>7015636.7000000002</v>
      </c>
      <c r="E18" s="3">
        <f>E19+E20+E21+E22+E23</f>
        <v>1783234.5</v>
      </c>
      <c r="F18" s="3">
        <f t="shared" si="0"/>
        <v>25.417999481073473</v>
      </c>
      <c r="G18" s="3">
        <f t="shared" si="1"/>
        <v>112.08043715050178</v>
      </c>
    </row>
    <row r="19" spans="1:7" s="6" customFormat="1" ht="13.5" customHeight="1">
      <c r="A19" s="22"/>
      <c r="B19" s="25" t="s">
        <v>39</v>
      </c>
      <c r="C19" s="4">
        <v>7329.8</v>
      </c>
      <c r="D19" s="3">
        <v>48936</v>
      </c>
      <c r="E19" s="4">
        <v>8205.7000000000007</v>
      </c>
      <c r="F19" s="3">
        <f t="shared" si="0"/>
        <v>16.768227889488312</v>
      </c>
      <c r="G19" s="3">
        <f t="shared" si="1"/>
        <v>111.94984856339873</v>
      </c>
    </row>
    <row r="20" spans="1:7" s="6" customFormat="1" ht="15.75" customHeight="1">
      <c r="A20" s="22"/>
      <c r="B20" s="25" t="s">
        <v>36</v>
      </c>
      <c r="C20" s="4">
        <v>250953.2</v>
      </c>
      <c r="D20" s="3">
        <v>1262819.7</v>
      </c>
      <c r="E20" s="4">
        <v>304311.7</v>
      </c>
      <c r="F20" s="3">
        <f t="shared" si="0"/>
        <v>24.097794800001935</v>
      </c>
      <c r="G20" s="3">
        <f t="shared" si="1"/>
        <v>121.26233098442259</v>
      </c>
    </row>
    <row r="21" spans="1:7" s="6" customFormat="1" ht="21.75" customHeight="1">
      <c r="A21" s="22"/>
      <c r="B21" s="25" t="s">
        <v>43</v>
      </c>
      <c r="C21" s="4">
        <v>844.5</v>
      </c>
      <c r="D21" s="3">
        <v>4274.5</v>
      </c>
      <c r="E21" s="4">
        <v>782.9</v>
      </c>
      <c r="F21" s="3">
        <f t="shared" si="0"/>
        <v>18.315592466955199</v>
      </c>
      <c r="G21" s="3">
        <f t="shared" si="1"/>
        <v>92.705743043220835</v>
      </c>
    </row>
    <row r="22" spans="1:7" s="6" customFormat="1" ht="15.75" customHeight="1">
      <c r="A22" s="22"/>
      <c r="B22" s="25" t="s">
        <v>37</v>
      </c>
      <c r="C22" s="4">
        <v>629169.69999999995</v>
      </c>
      <c r="D22" s="3">
        <v>2996452.8</v>
      </c>
      <c r="E22" s="4">
        <v>772788.2</v>
      </c>
      <c r="F22" s="3">
        <f t="shared" si="0"/>
        <v>25.790100881949485</v>
      </c>
      <c r="G22" s="3">
        <f t="shared" si="1"/>
        <v>122.82667140518686</v>
      </c>
    </row>
    <row r="23" spans="1:7" s="6" customFormat="1" ht="54.75" customHeight="1">
      <c r="A23" s="22"/>
      <c r="B23" s="25" t="s">
        <v>44</v>
      </c>
      <c r="C23" s="4">
        <v>702733.8</v>
      </c>
      <c r="D23" s="3">
        <v>2703153.7</v>
      </c>
      <c r="E23" s="4">
        <v>697146</v>
      </c>
      <c r="F23" s="3">
        <f t="shared" si="0"/>
        <v>25.790098432064738</v>
      </c>
      <c r="G23" s="3">
        <f t="shared" si="1"/>
        <v>99.204848265445605</v>
      </c>
    </row>
    <row r="24" spans="1:7" s="7" customFormat="1" ht="20.25" customHeight="1">
      <c r="A24" s="21" t="s">
        <v>27</v>
      </c>
      <c r="B24" s="1" t="s">
        <v>5</v>
      </c>
      <c r="C24" s="5">
        <f>C25+C26+C27</f>
        <v>365993.89999999997</v>
      </c>
      <c r="D24" s="5">
        <f t="shared" ref="D24:E24" si="2">D25+D26+D27</f>
        <v>2424785</v>
      </c>
      <c r="E24" s="5">
        <f t="shared" si="2"/>
        <v>441424.9</v>
      </c>
      <c r="F24" s="5">
        <f t="shared" si="0"/>
        <v>18.204702684980319</v>
      </c>
      <c r="G24" s="5">
        <f t="shared" si="1"/>
        <v>120.60990633996906</v>
      </c>
    </row>
    <row r="25" spans="1:7" s="6" customFormat="1" ht="24" customHeight="1">
      <c r="A25" s="22" t="s">
        <v>33</v>
      </c>
      <c r="B25" s="2" t="s">
        <v>13</v>
      </c>
      <c r="C25" s="4">
        <v>363657.6</v>
      </c>
      <c r="D25" s="3">
        <v>2412185</v>
      </c>
      <c r="E25" s="4">
        <v>433456.9</v>
      </c>
      <c r="F25" s="3">
        <f t="shared" si="0"/>
        <v>17.96947166158483</v>
      </c>
      <c r="G25" s="3">
        <f t="shared" si="1"/>
        <v>119.19368658870324</v>
      </c>
    </row>
    <row r="26" spans="1:7" s="6" customFormat="1" ht="15" customHeight="1">
      <c r="A26" s="22" t="s">
        <v>28</v>
      </c>
      <c r="B26" s="2" t="s">
        <v>14</v>
      </c>
      <c r="C26" s="4">
        <v>125.1</v>
      </c>
      <c r="D26" s="3">
        <v>0</v>
      </c>
      <c r="E26" s="4">
        <v>0</v>
      </c>
      <c r="F26" s="3" t="s">
        <v>38</v>
      </c>
      <c r="G26" s="3" t="s">
        <v>38</v>
      </c>
    </row>
    <row r="27" spans="1:7" s="6" customFormat="1" ht="15" customHeight="1">
      <c r="A27" s="22" t="s">
        <v>47</v>
      </c>
      <c r="B27" s="2" t="s">
        <v>48</v>
      </c>
      <c r="C27" s="26">
        <v>2211.1999999999998</v>
      </c>
      <c r="D27" s="3">
        <v>12600</v>
      </c>
      <c r="E27" s="3">
        <v>7968</v>
      </c>
      <c r="F27" s="3">
        <f t="shared" si="0"/>
        <v>63.238095238095241</v>
      </c>
      <c r="G27" s="3" t="s">
        <v>38</v>
      </c>
    </row>
    <row r="28" spans="1:7" s="7" customFormat="1" ht="15" customHeight="1">
      <c r="A28" s="21" t="s">
        <v>29</v>
      </c>
      <c r="B28" s="1" t="s">
        <v>6</v>
      </c>
      <c r="C28" s="5">
        <f>C29+C30+C31</f>
        <v>982755</v>
      </c>
      <c r="D28" s="5">
        <f>D29+D30+D31</f>
        <v>6069710.6999999993</v>
      </c>
      <c r="E28" s="5">
        <f>E29+E30+E31</f>
        <v>1432280.7</v>
      </c>
      <c r="F28" s="5">
        <f t="shared" si="0"/>
        <v>23.597182317107801</v>
      </c>
      <c r="G28" s="5">
        <f t="shared" si="1"/>
        <v>145.74138009982141</v>
      </c>
    </row>
    <row r="29" spans="1:7" s="6" customFormat="1" ht="15" customHeight="1">
      <c r="A29" s="22" t="s">
        <v>30</v>
      </c>
      <c r="B29" s="8" t="s">
        <v>11</v>
      </c>
      <c r="C29" s="4">
        <v>836215.1</v>
      </c>
      <c r="D29" s="3">
        <v>5351393.5999999996</v>
      </c>
      <c r="E29" s="4">
        <v>1305787.2</v>
      </c>
      <c r="F29" s="3">
        <f t="shared" si="0"/>
        <v>24.400881295668476</v>
      </c>
      <c r="G29" s="3">
        <f t="shared" si="1"/>
        <v>156.15446312796792</v>
      </c>
    </row>
    <row r="30" spans="1:7" s="6" customFormat="1" ht="15" customHeight="1">
      <c r="A30" s="22" t="s">
        <v>31</v>
      </c>
      <c r="B30" s="8" t="s">
        <v>8</v>
      </c>
      <c r="C30" s="4">
        <v>146063.9</v>
      </c>
      <c r="D30" s="3">
        <v>716637.1</v>
      </c>
      <c r="E30" s="4">
        <v>126101.5</v>
      </c>
      <c r="F30" s="3">
        <f t="shared" si="0"/>
        <v>17.596284088557514</v>
      </c>
      <c r="G30" s="3">
        <f t="shared" si="1"/>
        <v>86.333104894501659</v>
      </c>
    </row>
    <row r="31" spans="1:7" s="6" customFormat="1" ht="12.75">
      <c r="A31" s="22" t="s">
        <v>32</v>
      </c>
      <c r="B31" s="8" t="s">
        <v>12</v>
      </c>
      <c r="C31" s="4">
        <v>476</v>
      </c>
      <c r="D31" s="3">
        <v>1680</v>
      </c>
      <c r="E31" s="4">
        <v>392</v>
      </c>
      <c r="F31" s="3">
        <f t="shared" si="0"/>
        <v>23.333333333333332</v>
      </c>
      <c r="G31" s="3">
        <f t="shared" si="1"/>
        <v>82.35294117647058</v>
      </c>
    </row>
    <row r="32" spans="1:7" s="6" customFormat="1" ht="24">
      <c r="A32" s="21" t="s">
        <v>40</v>
      </c>
      <c r="B32" s="15" t="s">
        <v>7</v>
      </c>
      <c r="C32" s="5">
        <f>C33+C34</f>
        <v>215386.6</v>
      </c>
      <c r="D32" s="5">
        <f>D33+D34</f>
        <v>2172917.2999999998</v>
      </c>
      <c r="E32" s="5">
        <f>E33+E34</f>
        <v>353585.7</v>
      </c>
      <c r="F32" s="5">
        <f t="shared" si="0"/>
        <v>16.272395640644032</v>
      </c>
      <c r="G32" s="5">
        <f t="shared" si="1"/>
        <v>164.16327663837956</v>
      </c>
    </row>
    <row r="33" spans="1:7" s="6" customFormat="1" ht="12.75">
      <c r="A33" s="22" t="s">
        <v>41</v>
      </c>
      <c r="B33" s="8" t="s">
        <v>9</v>
      </c>
      <c r="C33" s="4">
        <v>214996.4</v>
      </c>
      <c r="D33" s="3">
        <v>2159921.2999999998</v>
      </c>
      <c r="E33" s="4">
        <v>353223.2</v>
      </c>
      <c r="F33" s="3">
        <f t="shared" si="0"/>
        <v>16.353521769520029</v>
      </c>
      <c r="G33" s="3">
        <f t="shared" si="1"/>
        <v>164.29261141116783</v>
      </c>
    </row>
    <row r="34" spans="1:7" s="6" customFormat="1" ht="36">
      <c r="A34" s="22" t="s">
        <v>42</v>
      </c>
      <c r="B34" s="8" t="s">
        <v>10</v>
      </c>
      <c r="C34" s="4">
        <v>390.2</v>
      </c>
      <c r="D34" s="3">
        <v>12996</v>
      </c>
      <c r="E34" s="4">
        <v>362.5</v>
      </c>
      <c r="F34" s="3">
        <f t="shared" si="0"/>
        <v>2.7893197907048322</v>
      </c>
      <c r="G34" s="3">
        <f t="shared" si="1"/>
        <v>92.901076371091747</v>
      </c>
    </row>
    <row r="35" spans="1:7" s="7" customFormat="1" ht="17.25" customHeight="1">
      <c r="A35" s="21"/>
      <c r="B35" s="15" t="s">
        <v>20</v>
      </c>
      <c r="C35" s="5">
        <v>20302.3</v>
      </c>
      <c r="D35" s="5">
        <v>106701.3</v>
      </c>
      <c r="E35" s="5">
        <v>18325.599999999999</v>
      </c>
      <c r="F35" s="5">
        <f t="shared" si="0"/>
        <v>17.174673598166095</v>
      </c>
      <c r="G35" s="5">
        <f t="shared" si="1"/>
        <v>90.263664707939498</v>
      </c>
    </row>
    <row r="36" spans="1:7" s="7" customFormat="1" ht="17.25" customHeight="1">
      <c r="A36" s="21"/>
      <c r="B36" s="15" t="s">
        <v>19</v>
      </c>
      <c r="C36" s="5">
        <f>C37+C38+C39+C40+C41+C42+C43</f>
        <v>818763.2</v>
      </c>
      <c r="D36" s="5">
        <f>D37+D38+D39+D40+D41+D42+D43</f>
        <v>1038053.4</v>
      </c>
      <c r="E36" s="5">
        <f>E37+E38+E39+E40+E41+E42+E43</f>
        <v>280629.59999999998</v>
      </c>
      <c r="F36" s="5">
        <f t="shared" si="0"/>
        <v>27.034216158821884</v>
      </c>
      <c r="G36" s="5">
        <f>E36/C36*100</f>
        <v>34.274818409034502</v>
      </c>
    </row>
    <row r="37" spans="1:7" s="19" customFormat="1" ht="36">
      <c r="A37" s="31" t="s">
        <v>49</v>
      </c>
      <c r="B37" s="32" t="s">
        <v>50</v>
      </c>
      <c r="C37" s="36">
        <v>2637.1</v>
      </c>
      <c r="D37" s="35">
        <v>91644.5</v>
      </c>
      <c r="E37" s="35">
        <v>6635.9</v>
      </c>
      <c r="F37" s="5">
        <f t="shared" si="0"/>
        <v>7.2409146211720286</v>
      </c>
      <c r="G37" s="5">
        <f t="shared" ref="G37:G54" si="3">E37/C37*100</f>
        <v>251.63626711159986</v>
      </c>
    </row>
    <row r="38" spans="1:7" s="19" customFormat="1" ht="26.25" customHeight="1">
      <c r="A38" s="33" t="s">
        <v>51</v>
      </c>
      <c r="B38" s="32" t="s">
        <v>52</v>
      </c>
      <c r="C38" s="36">
        <v>62694.1</v>
      </c>
      <c r="D38" s="35">
        <v>243483</v>
      </c>
      <c r="E38" s="35">
        <v>69614</v>
      </c>
      <c r="F38" s="5">
        <f t="shared" si="0"/>
        <v>28.590907784116343</v>
      </c>
      <c r="G38" s="5">
        <f t="shared" si="3"/>
        <v>111.03756174823469</v>
      </c>
    </row>
    <row r="39" spans="1:7" s="19" customFormat="1" ht="24">
      <c r="A39" s="33" t="s">
        <v>53</v>
      </c>
      <c r="B39" s="32" t="s">
        <v>54</v>
      </c>
      <c r="C39" s="36">
        <v>629981.4</v>
      </c>
      <c r="D39" s="35">
        <v>114169</v>
      </c>
      <c r="E39" s="35">
        <v>64586.9</v>
      </c>
      <c r="F39" s="5">
        <f t="shared" si="0"/>
        <v>56.57131095130903</v>
      </c>
      <c r="G39" s="5">
        <f t="shared" si="3"/>
        <v>10.252191572640081</v>
      </c>
    </row>
    <row r="40" spans="1:7" s="19" customFormat="1" ht="24">
      <c r="A40" s="33" t="s">
        <v>55</v>
      </c>
      <c r="B40" s="32" t="s">
        <v>56</v>
      </c>
      <c r="C40" s="36">
        <v>354.6</v>
      </c>
      <c r="D40" s="35">
        <v>109138</v>
      </c>
      <c r="E40" s="35">
        <v>455.9</v>
      </c>
      <c r="F40" s="5">
        <f t="shared" si="0"/>
        <v>0.41772801407392479</v>
      </c>
      <c r="G40" s="5">
        <f t="shared" si="3"/>
        <v>128.56739988719684</v>
      </c>
    </row>
    <row r="41" spans="1:7" s="19" customFormat="1">
      <c r="A41" s="33" t="s">
        <v>57</v>
      </c>
      <c r="B41" s="32" t="s">
        <v>58</v>
      </c>
      <c r="C41" s="36">
        <v>341.3</v>
      </c>
      <c r="D41" s="35">
        <v>1818</v>
      </c>
      <c r="E41" s="35">
        <v>367</v>
      </c>
      <c r="F41" s="5">
        <f t="shared" si="0"/>
        <v>20.187018701870187</v>
      </c>
      <c r="G41" s="5">
        <f t="shared" si="3"/>
        <v>107.53003222970993</v>
      </c>
    </row>
    <row r="42" spans="1:7" s="19" customFormat="1">
      <c r="A42" s="33" t="s">
        <v>59</v>
      </c>
      <c r="B42" s="32" t="s">
        <v>60</v>
      </c>
      <c r="C42" s="36">
        <v>116001.60000000001</v>
      </c>
      <c r="D42" s="35">
        <v>477800.9</v>
      </c>
      <c r="E42" s="35">
        <v>139076.4</v>
      </c>
      <c r="F42" s="5">
        <f t="shared" si="0"/>
        <v>29.107605280776987</v>
      </c>
      <c r="G42" s="5">
        <f t="shared" si="3"/>
        <v>119.8917945959366</v>
      </c>
    </row>
    <row r="43" spans="1:7" s="27" customFormat="1">
      <c r="A43" s="33" t="s">
        <v>61</v>
      </c>
      <c r="B43" s="34" t="s">
        <v>62</v>
      </c>
      <c r="C43" s="36">
        <v>6753.1</v>
      </c>
      <c r="D43" s="43">
        <v>0</v>
      </c>
      <c r="E43" s="46">
        <v>-106.5</v>
      </c>
      <c r="F43" s="40" t="s">
        <v>38</v>
      </c>
      <c r="G43" s="5">
        <f t="shared" si="3"/>
        <v>-1.5770535013549329</v>
      </c>
    </row>
    <row r="44" spans="1:7" s="27" customFormat="1" ht="25.5">
      <c r="A44" s="41" t="s">
        <v>63</v>
      </c>
      <c r="B44" s="42" t="s">
        <v>64</v>
      </c>
      <c r="C44" s="43">
        <f>+C45+C52+C53</f>
        <v>6975822.5</v>
      </c>
      <c r="D44" s="43">
        <f>+D45+D50+D51</f>
        <v>48039700.299999997</v>
      </c>
      <c r="E44" s="43">
        <v>10032147.199999999</v>
      </c>
      <c r="F44" s="40">
        <f t="shared" si="0"/>
        <v>20.88303452634154</v>
      </c>
      <c r="G44" s="40">
        <f t="shared" si="3"/>
        <v>143.81310877677865</v>
      </c>
    </row>
    <row r="45" spans="1:7" s="27" customFormat="1" ht="51">
      <c r="A45" s="41" t="s">
        <v>65</v>
      </c>
      <c r="B45" s="42" t="s">
        <v>66</v>
      </c>
      <c r="C45" s="43">
        <v>7539339.2000000002</v>
      </c>
      <c r="D45" s="43">
        <f>+D46+D47+D48+D49</f>
        <v>47174740.499999993</v>
      </c>
      <c r="E45" s="43">
        <v>9285702.9000000004</v>
      </c>
      <c r="F45" s="40">
        <f t="shared" si="0"/>
        <v>19.683633235883942</v>
      </c>
      <c r="G45" s="40">
        <f t="shared" si="3"/>
        <v>123.16335230015916</v>
      </c>
    </row>
    <row r="46" spans="1:7" s="19" customFormat="1" ht="25.5">
      <c r="A46" s="44" t="s">
        <v>67</v>
      </c>
      <c r="B46" s="45" t="s">
        <v>68</v>
      </c>
      <c r="C46" s="46">
        <v>3470343</v>
      </c>
      <c r="D46" s="46">
        <v>14077997.199999999</v>
      </c>
      <c r="E46" s="46">
        <v>3519500</v>
      </c>
      <c r="F46" s="40">
        <f t="shared" si="0"/>
        <v>25.000004972298189</v>
      </c>
      <c r="G46" s="40">
        <f t="shared" si="3"/>
        <v>101.41648822609177</v>
      </c>
    </row>
    <row r="47" spans="1:7" s="19" customFormat="1" ht="38.25">
      <c r="A47" s="44" t="s">
        <v>69</v>
      </c>
      <c r="B47" s="45" t="s">
        <v>70</v>
      </c>
      <c r="C47" s="46">
        <v>1964155.7</v>
      </c>
      <c r="D47" s="46">
        <v>22669106.399999999</v>
      </c>
      <c r="E47" s="46">
        <v>4168620.9</v>
      </c>
      <c r="F47" s="40">
        <f t="shared" si="0"/>
        <v>18.388995253910849</v>
      </c>
      <c r="G47" s="40">
        <f t="shared" si="3"/>
        <v>212.23474798866505</v>
      </c>
    </row>
    <row r="48" spans="1:7" s="19" customFormat="1" ht="25.5">
      <c r="A48" s="44" t="s">
        <v>71</v>
      </c>
      <c r="B48" s="45" t="s">
        <v>72</v>
      </c>
      <c r="C48" s="46">
        <v>1375912.6</v>
      </c>
      <c r="D48" s="46">
        <v>5613880</v>
      </c>
      <c r="E48" s="46">
        <v>1105614.5</v>
      </c>
      <c r="F48" s="40">
        <f t="shared" si="0"/>
        <v>19.694302336352042</v>
      </c>
      <c r="G48" s="40">
        <f t="shared" si="3"/>
        <v>80.354994932090889</v>
      </c>
    </row>
    <row r="49" spans="1:7" s="19" customFormat="1">
      <c r="A49" s="44" t="s">
        <v>73</v>
      </c>
      <c r="B49" s="45" t="s">
        <v>74</v>
      </c>
      <c r="C49" s="46">
        <v>728927.8</v>
      </c>
      <c r="D49" s="46">
        <v>4813756.9000000004</v>
      </c>
      <c r="E49" s="46">
        <v>491967.5</v>
      </c>
      <c r="F49" s="40">
        <f t="shared" si="0"/>
        <v>10.220032091774305</v>
      </c>
      <c r="G49" s="40">
        <f t="shared" si="3"/>
        <v>67.491938159033026</v>
      </c>
    </row>
    <row r="50" spans="1:7" s="19" customFormat="1" ht="38.25">
      <c r="A50" s="41" t="s">
        <v>75</v>
      </c>
      <c r="B50" s="42" t="s">
        <v>76</v>
      </c>
      <c r="C50" s="43">
        <v>0</v>
      </c>
      <c r="D50" s="43">
        <v>402885.7</v>
      </c>
      <c r="E50" s="43">
        <v>717034.6</v>
      </c>
      <c r="F50" s="40">
        <f t="shared" si="0"/>
        <v>177.9746960490283</v>
      </c>
      <c r="G50" s="40" t="s">
        <v>38</v>
      </c>
    </row>
    <row r="51" spans="1:7" s="19" customFormat="1" ht="25.5">
      <c r="A51" s="41" t="s">
        <v>77</v>
      </c>
      <c r="B51" s="42" t="s">
        <v>78</v>
      </c>
      <c r="C51" s="43">
        <v>0</v>
      </c>
      <c r="D51" s="43">
        <v>462074.1</v>
      </c>
      <c r="E51" s="43">
        <v>83822.600000000006</v>
      </c>
      <c r="F51" s="40">
        <f t="shared" si="0"/>
        <v>18.140510364030359</v>
      </c>
      <c r="G51" s="40" t="s">
        <v>38</v>
      </c>
    </row>
    <row r="52" spans="1:7" s="19" customFormat="1" ht="89.25">
      <c r="A52" s="41" t="s">
        <v>79</v>
      </c>
      <c r="B52" s="42" t="s">
        <v>80</v>
      </c>
      <c r="C52" s="43">
        <v>150889.29999999999</v>
      </c>
      <c r="D52" s="43">
        <v>0</v>
      </c>
      <c r="E52" s="43">
        <v>37487.199999999997</v>
      </c>
      <c r="F52" s="40" t="s">
        <v>38</v>
      </c>
      <c r="G52" s="40">
        <f t="shared" si="3"/>
        <v>24.844173841352568</v>
      </c>
    </row>
    <row r="53" spans="1:7" s="19" customFormat="1" ht="38.25">
      <c r="A53" s="41" t="s">
        <v>81</v>
      </c>
      <c r="B53" s="42" t="s">
        <v>82</v>
      </c>
      <c r="C53" s="43">
        <v>-714406</v>
      </c>
      <c r="D53" s="43">
        <v>0</v>
      </c>
      <c r="E53" s="43">
        <v>-91900</v>
      </c>
      <c r="F53" s="40" t="s">
        <v>38</v>
      </c>
      <c r="G53" s="40">
        <f t="shared" si="3"/>
        <v>12.863833730399801</v>
      </c>
    </row>
    <row r="54" spans="1:7" s="19" customFormat="1">
      <c r="A54" s="39" t="s">
        <v>83</v>
      </c>
      <c r="B54" s="38"/>
      <c r="C54" s="37">
        <f>+C12+C44</f>
        <v>18063742.5</v>
      </c>
      <c r="D54" s="37">
        <f>+D44+D12</f>
        <v>98207527</v>
      </c>
      <c r="E54" s="37">
        <f>+E44+E12</f>
        <v>21567080.299999997</v>
      </c>
      <c r="F54" s="40">
        <f t="shared" si="0"/>
        <v>21.960720281654172</v>
      </c>
      <c r="G54" s="40">
        <f t="shared" si="3"/>
        <v>119.39430768568582</v>
      </c>
    </row>
    <row r="55" spans="1:7" s="19" customFormat="1">
      <c r="A55" s="14"/>
      <c r="B55" s="17"/>
      <c r="C55" s="17"/>
      <c r="D55" s="10"/>
      <c r="E55" s="12"/>
      <c r="F55" s="12"/>
      <c r="G55" s="13"/>
    </row>
    <row r="56" spans="1:7" s="19" customFormat="1">
      <c r="A56" s="14"/>
      <c r="B56" s="17"/>
      <c r="C56" s="17"/>
      <c r="D56" s="10"/>
      <c r="E56" s="12"/>
      <c r="F56" s="12"/>
      <c r="G56" s="13"/>
    </row>
    <row r="57" spans="1:7" s="19" customFormat="1">
      <c r="A57" s="14"/>
      <c r="B57" s="17"/>
      <c r="C57" s="17"/>
      <c r="D57" s="10"/>
      <c r="E57" s="12"/>
      <c r="F57" s="12"/>
      <c r="G57" s="13"/>
    </row>
    <row r="58" spans="1:7" s="19" customFormat="1">
      <c r="A58" s="14"/>
      <c r="B58" s="17"/>
      <c r="C58" s="17"/>
      <c r="D58" s="10"/>
      <c r="E58" s="12"/>
      <c r="F58" s="12"/>
      <c r="G58" s="13"/>
    </row>
    <row r="59" spans="1:7" s="19" customFormat="1">
      <c r="A59" s="14"/>
      <c r="B59" s="17"/>
      <c r="C59" s="17"/>
      <c r="D59" s="10"/>
      <c r="E59" s="12"/>
      <c r="F59" s="12"/>
      <c r="G59" s="13"/>
    </row>
    <row r="60" spans="1:7" s="19" customFormat="1">
      <c r="A60" s="14"/>
      <c r="B60" s="17"/>
      <c r="C60" s="17"/>
      <c r="D60" s="10"/>
      <c r="E60" s="12"/>
      <c r="F60" s="12"/>
      <c r="G60" s="13"/>
    </row>
    <row r="61" spans="1:7" s="19" customFormat="1">
      <c r="A61" s="14"/>
      <c r="B61" s="17"/>
      <c r="C61" s="17"/>
      <c r="D61" s="10"/>
      <c r="E61" s="12"/>
      <c r="F61" s="12"/>
      <c r="G61" s="13"/>
    </row>
    <row r="62" spans="1:7" s="14" customFormat="1">
      <c r="B62" s="17"/>
      <c r="C62" s="17"/>
      <c r="D62" s="10"/>
      <c r="E62" s="12"/>
      <c r="F62" s="12"/>
      <c r="G62" s="13"/>
    </row>
    <row r="63" spans="1:7" s="14" customFormat="1">
      <c r="B63" s="17"/>
      <c r="C63" s="17"/>
      <c r="D63" s="10"/>
      <c r="E63" s="12"/>
      <c r="F63" s="12"/>
      <c r="G63" s="13"/>
    </row>
    <row r="64" spans="1:7" s="14" customFormat="1">
      <c r="B64" s="17"/>
      <c r="C64" s="17"/>
      <c r="D64" s="10"/>
      <c r="E64" s="12"/>
      <c r="F64" s="12"/>
      <c r="G64" s="13"/>
    </row>
    <row r="65" spans="2:7" s="14" customFormat="1">
      <c r="B65" s="17"/>
      <c r="C65" s="17"/>
      <c r="D65" s="10"/>
      <c r="E65" s="12"/>
      <c r="F65" s="12"/>
      <c r="G65" s="13"/>
    </row>
    <row r="66" spans="2:7" s="14" customFormat="1">
      <c r="B66" s="17"/>
      <c r="C66" s="17"/>
      <c r="D66" s="10"/>
      <c r="E66" s="12"/>
      <c r="F66" s="12"/>
      <c r="G66" s="13"/>
    </row>
    <row r="67" spans="2:7" s="14" customFormat="1">
      <c r="B67" s="17"/>
      <c r="C67" s="17"/>
      <c r="D67" s="10"/>
      <c r="E67" s="12"/>
      <c r="F67" s="12"/>
      <c r="G67" s="13"/>
    </row>
    <row r="68" spans="2:7" s="14" customFormat="1">
      <c r="B68" s="17"/>
      <c r="C68" s="17"/>
      <c r="D68" s="10"/>
      <c r="E68" s="12"/>
      <c r="F68" s="12"/>
      <c r="G68" s="13"/>
    </row>
    <row r="69" spans="2:7" s="14" customFormat="1">
      <c r="B69" s="17"/>
      <c r="C69" s="17"/>
      <c r="D69" s="10"/>
      <c r="E69" s="12"/>
      <c r="F69" s="12"/>
      <c r="G69" s="13"/>
    </row>
    <row r="70" spans="2:7" s="14" customFormat="1">
      <c r="B70" s="17"/>
      <c r="C70" s="17"/>
      <c r="D70" s="10"/>
      <c r="E70" s="12"/>
      <c r="F70" s="12"/>
      <c r="G70" s="13"/>
    </row>
    <row r="71" spans="2:7" s="14" customFormat="1">
      <c r="B71" s="17"/>
      <c r="C71" s="17"/>
      <c r="D71" s="10"/>
      <c r="E71" s="12"/>
      <c r="F71" s="12"/>
      <c r="G71" s="13"/>
    </row>
    <row r="72" spans="2:7" s="14" customFormat="1">
      <c r="B72" s="17"/>
      <c r="C72" s="17"/>
      <c r="D72" s="10"/>
      <c r="E72" s="12"/>
      <c r="F72" s="12"/>
      <c r="G72" s="13"/>
    </row>
    <row r="73" spans="2:7" s="14" customFormat="1">
      <c r="B73" s="17"/>
      <c r="C73" s="17"/>
      <c r="D73" s="10"/>
      <c r="E73" s="12"/>
      <c r="F73" s="12"/>
      <c r="G73" s="13"/>
    </row>
    <row r="74" spans="2:7" s="14" customFormat="1">
      <c r="B74" s="17"/>
      <c r="C74" s="17"/>
      <c r="D74" s="10"/>
      <c r="E74" s="12"/>
      <c r="F74" s="12"/>
      <c r="G74" s="13"/>
    </row>
    <row r="75" spans="2:7" s="14" customFormat="1">
      <c r="B75" s="17"/>
      <c r="C75" s="17"/>
      <c r="D75" s="10"/>
      <c r="E75" s="12"/>
      <c r="F75" s="12"/>
      <c r="G75" s="13"/>
    </row>
    <row r="76" spans="2:7" s="14" customFormat="1">
      <c r="B76" s="17"/>
      <c r="C76" s="17"/>
      <c r="D76" s="10"/>
      <c r="E76" s="12"/>
      <c r="F76" s="12"/>
      <c r="G76" s="13"/>
    </row>
    <row r="77" spans="2:7" s="14" customFormat="1">
      <c r="B77" s="17"/>
      <c r="C77" s="17"/>
      <c r="D77" s="10"/>
      <c r="E77" s="12"/>
      <c r="F77" s="12"/>
      <c r="G77" s="13"/>
    </row>
    <row r="78" spans="2:7" s="14" customFormat="1">
      <c r="B78" s="17"/>
      <c r="C78" s="17"/>
      <c r="D78" s="10"/>
      <c r="E78" s="12"/>
      <c r="F78" s="12"/>
      <c r="G78" s="13"/>
    </row>
    <row r="79" spans="2:7" s="14" customFormat="1">
      <c r="B79" s="17"/>
      <c r="C79" s="17"/>
      <c r="D79" s="10"/>
      <c r="E79" s="12"/>
      <c r="F79" s="12"/>
      <c r="G79" s="13"/>
    </row>
    <row r="80" spans="2:7" s="14" customFormat="1">
      <c r="B80" s="17"/>
      <c r="C80" s="17"/>
      <c r="D80" s="10"/>
      <c r="E80" s="12"/>
      <c r="F80" s="12"/>
      <c r="G80" s="13"/>
    </row>
    <row r="81" spans="1:7" s="14" customFormat="1">
      <c r="B81" s="17"/>
      <c r="C81" s="17"/>
      <c r="D81" s="10"/>
      <c r="E81" s="12"/>
      <c r="F81" s="12"/>
      <c r="G81" s="13"/>
    </row>
    <row r="82" spans="1:7" s="14" customFormat="1">
      <c r="B82" s="17"/>
      <c r="C82" s="17"/>
      <c r="D82" s="10"/>
      <c r="E82" s="12"/>
      <c r="F82" s="12"/>
      <c r="G82" s="13"/>
    </row>
    <row r="83" spans="1:7" s="14" customFormat="1">
      <c r="B83" s="17"/>
      <c r="C83" s="17"/>
      <c r="D83" s="10"/>
      <c r="E83" s="12"/>
      <c r="F83" s="12"/>
      <c r="G83" s="13"/>
    </row>
    <row r="84" spans="1:7" s="14" customFormat="1">
      <c r="B84" s="17"/>
      <c r="C84" s="17"/>
      <c r="D84" s="10"/>
      <c r="E84" s="12"/>
      <c r="F84" s="12"/>
      <c r="G84" s="13"/>
    </row>
    <row r="85" spans="1:7" s="14" customFormat="1">
      <c r="B85" s="11"/>
      <c r="C85" s="11"/>
      <c r="D85" s="10"/>
      <c r="E85" s="12"/>
      <c r="F85" s="12"/>
      <c r="G85" s="13"/>
    </row>
    <row r="86" spans="1:7" s="14" customFormat="1">
      <c r="A86" s="10"/>
      <c r="B86" s="11"/>
      <c r="C86" s="11"/>
      <c r="D86" s="10"/>
      <c r="E86" s="12"/>
      <c r="F86" s="12"/>
      <c r="G86" s="13"/>
    </row>
    <row r="87" spans="1:7" s="14" customFormat="1">
      <c r="A87" s="10"/>
      <c r="B87" s="11"/>
      <c r="C87" s="11"/>
      <c r="D87" s="10"/>
      <c r="E87" s="12"/>
      <c r="F87" s="12"/>
      <c r="G87" s="13"/>
    </row>
    <row r="88" spans="1:7" s="14" customFormat="1">
      <c r="A88" s="10"/>
      <c r="B88" s="11"/>
      <c r="C88" s="11"/>
      <c r="D88" s="10"/>
      <c r="E88" s="12"/>
      <c r="F88" s="12"/>
      <c r="G88" s="13"/>
    </row>
    <row r="89" spans="1:7" s="14" customFormat="1">
      <c r="A89" s="10"/>
      <c r="B89" s="11"/>
      <c r="C89" s="11"/>
      <c r="D89" s="10"/>
      <c r="E89" s="12"/>
      <c r="F89" s="12"/>
      <c r="G89" s="13"/>
    </row>
    <row r="90" spans="1:7" s="14" customFormat="1">
      <c r="A90" s="10"/>
      <c r="B90" s="11"/>
      <c r="C90" s="11"/>
      <c r="D90" s="10"/>
      <c r="E90" s="12"/>
      <c r="F90" s="12"/>
      <c r="G90" s="13"/>
    </row>
    <row r="91" spans="1:7" s="14" customFormat="1">
      <c r="A91" s="10"/>
      <c r="B91" s="11"/>
      <c r="C91" s="11"/>
      <c r="D91" s="10"/>
      <c r="E91" s="12"/>
      <c r="F91" s="12"/>
      <c r="G91" s="13"/>
    </row>
    <row r="92" spans="1:7" s="14" customFormat="1">
      <c r="A92" s="10"/>
      <c r="B92" s="11"/>
      <c r="C92" s="11"/>
      <c r="D92" s="10"/>
      <c r="E92" s="12"/>
      <c r="F92" s="12"/>
      <c r="G92" s="13"/>
    </row>
    <row r="93" spans="1:7" s="14" customFormat="1">
      <c r="A93" s="10"/>
      <c r="B93" s="11"/>
      <c r="C93" s="11"/>
      <c r="D93" s="10"/>
      <c r="E93" s="12"/>
      <c r="F93" s="12"/>
      <c r="G93" s="13"/>
    </row>
    <row r="94" spans="1:7" s="14" customFormat="1">
      <c r="A94" s="10"/>
      <c r="B94" s="11"/>
      <c r="C94" s="11"/>
      <c r="D94" s="10"/>
      <c r="E94" s="12"/>
      <c r="F94" s="12"/>
      <c r="G94" s="13"/>
    </row>
    <row r="95" spans="1:7" s="14" customFormat="1">
      <c r="A95" s="10"/>
      <c r="B95" s="11"/>
      <c r="C95" s="11"/>
      <c r="D95" s="10"/>
      <c r="E95" s="12"/>
      <c r="F95" s="12"/>
      <c r="G95" s="13"/>
    </row>
  </sheetData>
  <mergeCells count="9">
    <mergeCell ref="E4:G4"/>
    <mergeCell ref="A7:G7"/>
    <mergeCell ref="A9:A10"/>
    <mergeCell ref="C9:C10"/>
    <mergeCell ref="B9:B10"/>
    <mergeCell ref="F9:F10"/>
    <mergeCell ref="D9:D10"/>
    <mergeCell ref="E9:E10"/>
    <mergeCell ref="G9:G10"/>
  </mergeCells>
  <pageMargins left="0.23622047244094491" right="3.937007874015748E-2" top="0.15748031496062992" bottom="0.19685039370078741" header="0.31496062992125984" footer="0.11811023622047245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</vt:lpstr>
      <vt:lpstr>Таблица!Заголовки_для_печати</vt:lpstr>
    </vt:vector>
  </TitlesOfParts>
  <Company>COMPTEX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ЕТокмакова</cp:lastModifiedBy>
  <cp:lastPrinted>2022-05-05T00:02:56Z</cp:lastPrinted>
  <dcterms:created xsi:type="dcterms:W3CDTF">2010-04-08T01:53:54Z</dcterms:created>
  <dcterms:modified xsi:type="dcterms:W3CDTF">2022-05-23T03:44:38Z</dcterms:modified>
</cp:coreProperties>
</file>