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281" windowWidth="12120" windowHeight="9000" activeTab="0"/>
  </bookViews>
  <sheets>
    <sheet name="Отчет" sheetId="1" r:id="rId1"/>
  </sheets>
  <definedNames>
    <definedName name="_xlnm._FilterDatabase" localSheetId="0" hidden="1">'Отчет'!$A$6:$T$53</definedName>
    <definedName name="_xlnm.Print_Titles" localSheetId="0">'Отчет'!$6:$6</definedName>
    <definedName name="_xlnm.Print_Area" localSheetId="0">'Отчет'!$A$1:$R$55</definedName>
  </definedNames>
  <calcPr fullCalcOnLoad="1" fullPrecision="0"/>
</workbook>
</file>

<file path=xl/sharedStrings.xml><?xml version="1.0" encoding="utf-8"?>
<sst xmlns="http://schemas.openxmlformats.org/spreadsheetml/2006/main" count="91" uniqueCount="71">
  <si>
    <t>№ п/п</t>
  </si>
  <si>
    <t>Цель выдачи</t>
  </si>
  <si>
    <t>б/п</t>
  </si>
  <si>
    <t>Основной долг</t>
  </si>
  <si>
    <t>Итого</t>
  </si>
  <si>
    <t>Проценты</t>
  </si>
  <si>
    <t>Наименование организаций</t>
  </si>
  <si>
    <t>Процентная ставка</t>
  </si>
  <si>
    <t>Дата, номер правового акта</t>
  </si>
  <si>
    <t>Погашено</t>
  </si>
  <si>
    <t>Списано</t>
  </si>
  <si>
    <t>Срок погашения</t>
  </si>
  <si>
    <t>Финансирование расходов по приобретению отечественной техники и племенного скота для сельскохозяйственных товаропроизводителей на условиях лизинга</t>
  </si>
  <si>
    <t>АО "ЧитарегионОПР"</t>
  </si>
  <si>
    <t>Определение Арбитражного суда от 12.12.2016 г.                                                     № А78-12247/2015</t>
  </si>
  <si>
    <t>Определение Арбитражного суда от 05.07.2016 г.                                                     № А78-5757/2016</t>
  </si>
  <si>
    <t>ВСЕГО</t>
  </si>
  <si>
    <t>Возврат средств в счет исполненных Забайкальским краем государственных гарантий Забайкальского края от 21.10.2013 г. № 21Г/2013 и 22Г/2013 (право регрессного требования гаранта к принципалу)</t>
  </si>
  <si>
    <t>Возврат средств в счет исполненной Забайкальским краем государственной гарантии Забайкальского края от 27.12.2013 г. № 23Г/2013 (право регрессного требования гаранта к принципалу)</t>
  </si>
  <si>
    <t>Возврат средств в счет исполненной Забайкальским краем государственной гарантии Забайкальского края от 27.12.2013 г. № 24Г/2013 (право регрессного требования гаранта к принципалу)</t>
  </si>
  <si>
    <t>Возврат прочих бюджетных кредитов (возврат средств юридическими лицами в счет исполненных Забайкальским краем государственных гарантий Забайкальского края в случае, если исполнение гарантом государственных гарантий Забайкальского края ведет к возникновению права регрессного требования гаранта к принципалу, либо обусловлено уступкой гаранту прав требований бенефициара к принципалу)</t>
  </si>
  <si>
    <t>Возврат бюджетных кредитов, предоставленных юридическим лицам из бюджета Забайкальского края</t>
  </si>
  <si>
    <t>Решение Арбитражного суда Забайкальского края от 07 октября 2013 года по делу № А78-5641/2013 и от 22 февраля 2017 года по делу № А78-11211/2016. Постановление Четвертого арбитражного апелляционного суда от 03 мая 2017 года по делу № А78-11211/2016. Приказ Министерства финансов Забайкальского края от 30 июня 2017 года № 164-пд</t>
  </si>
  <si>
    <t>Забалансом</t>
  </si>
  <si>
    <t>на Балансе</t>
  </si>
  <si>
    <t>от 30.12.2005 № 1062-А/р, Распоряжение Правительства Забайкальского края № 436-р от 16.10.2018 г.</t>
  </si>
  <si>
    <t>СПСК «Гарант» (КПК "Гарант +")</t>
  </si>
  <si>
    <t>КПК «Помощь»</t>
  </si>
  <si>
    <t>СПКК «Адагалик»</t>
  </si>
  <si>
    <t>СПКК «Единение»</t>
  </si>
  <si>
    <t>СПКК «Ажал»</t>
  </si>
  <si>
    <t xml:space="preserve">СПКК «Ара-Иля» </t>
  </si>
  <si>
    <t>СПСК «Булак» (СПКК "Булак)</t>
  </si>
  <si>
    <t>СПКК «Дар»</t>
  </si>
  <si>
    <t>СПСК «Дулэн» (СПКК Дулэн)</t>
  </si>
  <si>
    <t>СПСК «Дундо-Ага» (СПКК "Дундо-Ага")</t>
  </si>
  <si>
    <t>СПКК «Жабхара»</t>
  </si>
  <si>
    <t>СПКК «Иля»</t>
  </si>
  <si>
    <t>СПКК «Лидер»</t>
  </si>
  <si>
    <t>СПКК «Онон»</t>
  </si>
  <si>
    <t>СПКК «Орловский»</t>
  </si>
  <si>
    <t>СПКК «Рассвет»</t>
  </si>
  <si>
    <t>СПКК «Эхин»</t>
  </si>
  <si>
    <t>СПКК «Хойто-Ага»</t>
  </si>
  <si>
    <t>СПСК «Алханай» (СКПК "Алханай")</t>
  </si>
  <si>
    <t>СКПК «Бальзино»</t>
  </si>
  <si>
    <t>СКПК «Боржигантай»</t>
  </si>
  <si>
    <t>СКПК «Улан-Одон плюс»</t>
  </si>
  <si>
    <t>СПКК «Ага-Хангил»</t>
  </si>
  <si>
    <t>СПКК «Мир»</t>
  </si>
  <si>
    <t>СПКК «Найдал»</t>
  </si>
  <si>
    <t>СПСК «Партнер» (СПКК "ТРУД")</t>
  </si>
  <si>
    <t>СПКК «Кусочи»</t>
  </si>
  <si>
    <t>СПКК «Нива»</t>
  </si>
  <si>
    <t>СКПК «Хара-Шибирь» (присоеденился к СПКК "Рассвет")</t>
  </si>
  <si>
    <t>Сальдо на 01.01.2020 г.</t>
  </si>
  <si>
    <t>СПСК "Челутай" (СПКК «Челутай»)</t>
  </si>
  <si>
    <t>СПСК "Содружество" (КПКГ «Содружество»)</t>
  </si>
  <si>
    <t>СППК "Сагаан-Уула" (СПКК «Сагаан-Уула»)</t>
  </si>
  <si>
    <t>СКПК "Шанс" (КПКГ «Шанс»)</t>
  </si>
  <si>
    <t>СКПК "Зугалай" (СПКК «Зугалай»)</t>
  </si>
  <si>
    <t>Погашение (списание) в 2020 году</t>
  </si>
  <si>
    <t>СКПК «Усть-Нарин»</t>
  </si>
  <si>
    <t>СПКК «Этигэл»</t>
  </si>
  <si>
    <t>Конкурсное производство</t>
  </si>
  <si>
    <t>АО "Забайкальский центр племенного животноводства" (старое название ФГУП по племенной работе "Читинское")</t>
  </si>
  <si>
    <t>Сальдо на 01.01.2021 г.</t>
  </si>
  <si>
    <t>ООО "Буринское" (АО "Буринское")</t>
  </si>
  <si>
    <t>Предоставление (начисление) в 2020 году</t>
  </si>
  <si>
    <t>(рублей)</t>
  </si>
  <si>
    <t xml:space="preserve">2. Отчет о предоставлении и погашении бюджетных кредитов, предоставленных из бюджета Забайкальского края юридическим лицам за 2020 год  (по состоянию на 1 января 2021 года)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</si>
</sst>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00_р_._-;\-* #,##0.000_р_._-;_-* &quot;-&quot;??_р_._-;_-@_-"/>
    <numFmt numFmtId="174" formatCode="_-* #,##0.0_р_._-;\-* #,##0.0_р_._-;_-* &quot;-&quot;?_р_._-;_-@_-"/>
    <numFmt numFmtId="175" formatCode="d/m/yyyy"/>
    <numFmt numFmtId="176" formatCode="0.0"/>
    <numFmt numFmtId="177" formatCode="#,##0.0"/>
    <numFmt numFmtId="178" formatCode="#,##0.00_р_."/>
    <numFmt numFmtId="179" formatCode="#,##0.0_ ;\-#,##0.0\ "/>
    <numFmt numFmtId="180" formatCode="#,##0.00_ ;\-#,##0.00\ "/>
    <numFmt numFmtId="181" formatCode="000000"/>
    <numFmt numFmtId="182" formatCode="#,##0.00&quot;р.&quot;"/>
    <numFmt numFmtId="183" formatCode="0.00_ ;\-0.00\ "/>
    <numFmt numFmtId="184" formatCode="#,##0.0_р_.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5">
    <font>
      <sz val="14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sz val="10"/>
      <name val="Times New Roman Cyr"/>
      <family val="1"/>
    </font>
    <font>
      <b/>
      <sz val="11"/>
      <name val="Times New Roman Cyr"/>
      <family val="0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71" fontId="1" fillId="33" borderId="10" xfId="6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171" fontId="1" fillId="33" borderId="10" xfId="60" applyNumberFormat="1" applyFont="1" applyFill="1" applyBorder="1" applyAlignment="1">
      <alignment horizontal="center" vertical="center"/>
    </xf>
    <xf numFmtId="17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7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4" fontId="1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171" fontId="3" fillId="33" borderId="10" xfId="6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9" fontId="2" fillId="33" borderId="10" xfId="0" applyNumberFormat="1" applyFont="1" applyFill="1" applyBorder="1" applyAlignment="1">
      <alignment horizontal="center" vertical="center" wrapText="1"/>
    </xf>
    <xf numFmtId="171" fontId="2" fillId="33" borderId="10" xfId="6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71" fontId="3" fillId="33" borderId="11" xfId="6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171" fontId="1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80" fontId="3" fillId="33" borderId="11" xfId="60" applyNumberFormat="1" applyFont="1" applyFill="1" applyBorder="1" applyAlignment="1">
      <alignment horizontal="center" vertical="center" wrapText="1"/>
    </xf>
    <xf numFmtId="180" fontId="1" fillId="33" borderId="10" xfId="60" applyNumberFormat="1" applyFont="1" applyFill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 shrinkToFit="1"/>
    </xf>
    <xf numFmtId="4" fontId="3" fillId="0" borderId="10" xfId="0" applyNumberFormat="1" applyFont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view="pageBreakPreview" zoomScale="75" zoomScaleNormal="73" zoomScaleSheetLayoutView="75" workbookViewId="0" topLeftCell="A1">
      <selection activeCell="A7" sqref="A7:R7"/>
    </sheetView>
  </sheetViews>
  <sheetFormatPr defaultColWidth="8.66015625" defaultRowHeight="18"/>
  <cols>
    <col min="1" max="1" width="3.41015625" style="0" customWidth="1"/>
    <col min="2" max="2" width="30.66015625" style="3" customWidth="1"/>
    <col min="3" max="3" width="20.66015625" style="0" customWidth="1"/>
    <col min="4" max="5" width="13.25" style="0" customWidth="1"/>
    <col min="6" max="6" width="10.58203125" style="0" customWidth="1"/>
    <col min="7" max="7" width="22.25" style="0" customWidth="1"/>
    <col min="8" max="8" width="9.91015625" style="0" customWidth="1"/>
    <col min="9" max="9" width="9.33203125" style="2" customWidth="1"/>
    <col min="10" max="11" width="14.66015625" style="0" customWidth="1"/>
    <col min="12" max="12" width="10.08203125" style="0" customWidth="1"/>
    <col min="13" max="13" width="9" style="0" customWidth="1"/>
    <col min="14" max="14" width="8.25" style="0" customWidth="1"/>
    <col min="15" max="15" width="12.66015625" style="39" customWidth="1"/>
    <col min="16" max="16" width="13.08203125" style="4" customWidth="1"/>
    <col min="17" max="17" width="10.91015625" style="4" customWidth="1"/>
    <col min="18" max="18" width="6" style="1" customWidth="1"/>
    <col min="19" max="19" width="13.75" style="0" customWidth="1"/>
  </cols>
  <sheetData>
    <row r="1" spans="1:18" ht="59.25" customHeight="1">
      <c r="A1" s="50" t="s">
        <v>70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ht="27">
      <c r="R2" s="49" t="s">
        <v>69</v>
      </c>
    </row>
    <row r="3" spans="1:18" s="22" customFormat="1" ht="40.5" customHeight="1">
      <c r="A3" s="51" t="s">
        <v>0</v>
      </c>
      <c r="B3" s="51" t="s">
        <v>6</v>
      </c>
      <c r="C3" s="51" t="s">
        <v>8</v>
      </c>
      <c r="D3" s="53" t="s">
        <v>55</v>
      </c>
      <c r="E3" s="54"/>
      <c r="F3" s="55"/>
      <c r="G3" s="52" t="s">
        <v>1</v>
      </c>
      <c r="H3" s="51" t="s">
        <v>11</v>
      </c>
      <c r="I3" s="51" t="s">
        <v>7</v>
      </c>
      <c r="J3" s="63" t="s">
        <v>68</v>
      </c>
      <c r="K3" s="63"/>
      <c r="L3" s="63" t="s">
        <v>61</v>
      </c>
      <c r="M3" s="63"/>
      <c r="N3" s="63"/>
      <c r="O3" s="63"/>
      <c r="P3" s="51" t="s">
        <v>66</v>
      </c>
      <c r="Q3" s="51"/>
      <c r="R3" s="51"/>
    </row>
    <row r="4" spans="1:18" s="22" customFormat="1" ht="16.5" customHeight="1">
      <c r="A4" s="51"/>
      <c r="B4" s="51"/>
      <c r="C4" s="51"/>
      <c r="D4" s="66" t="s">
        <v>3</v>
      </c>
      <c r="E4" s="67"/>
      <c r="F4" s="51" t="s">
        <v>5</v>
      </c>
      <c r="G4" s="52"/>
      <c r="H4" s="51"/>
      <c r="I4" s="51"/>
      <c r="J4" s="63" t="s">
        <v>3</v>
      </c>
      <c r="K4" s="64" t="s">
        <v>5</v>
      </c>
      <c r="L4" s="63" t="s">
        <v>3</v>
      </c>
      <c r="M4" s="63"/>
      <c r="N4" s="64" t="s">
        <v>5</v>
      </c>
      <c r="O4" s="64"/>
      <c r="P4" s="58" t="s">
        <v>3</v>
      </c>
      <c r="Q4" s="59"/>
      <c r="R4" s="51" t="s">
        <v>5</v>
      </c>
    </row>
    <row r="5" spans="1:18" s="22" customFormat="1" ht="35.25" customHeight="1">
      <c r="A5" s="51"/>
      <c r="B5" s="51"/>
      <c r="C5" s="52"/>
      <c r="D5" s="37" t="s">
        <v>24</v>
      </c>
      <c r="E5" s="37" t="s">
        <v>23</v>
      </c>
      <c r="F5" s="51"/>
      <c r="G5" s="70"/>
      <c r="H5" s="61"/>
      <c r="I5" s="52"/>
      <c r="J5" s="63"/>
      <c r="K5" s="64"/>
      <c r="L5" s="21" t="s">
        <v>9</v>
      </c>
      <c r="M5" s="21" t="s">
        <v>10</v>
      </c>
      <c r="N5" s="21" t="s">
        <v>9</v>
      </c>
      <c r="O5" s="40" t="s">
        <v>10</v>
      </c>
      <c r="P5" s="37" t="s">
        <v>24</v>
      </c>
      <c r="Q5" s="37" t="s">
        <v>23</v>
      </c>
      <c r="R5" s="51"/>
    </row>
    <row r="6" spans="1:18" s="9" customFormat="1" ht="15.75" customHeigh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41">
        <v>15</v>
      </c>
      <c r="P6" s="10">
        <v>16</v>
      </c>
      <c r="Q6" s="10">
        <v>17</v>
      </c>
      <c r="R6" s="6">
        <v>18</v>
      </c>
    </row>
    <row r="7" spans="1:18" s="9" customFormat="1" ht="24" customHeight="1">
      <c r="A7" s="69" t="s">
        <v>21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s="15" customFormat="1" ht="57" customHeight="1">
      <c r="A8" s="11">
        <v>1</v>
      </c>
      <c r="B8" s="12" t="s">
        <v>13</v>
      </c>
      <c r="C8" s="8" t="s">
        <v>14</v>
      </c>
      <c r="D8" s="7">
        <v>279615158.9</v>
      </c>
      <c r="E8" s="7"/>
      <c r="F8" s="7">
        <v>0</v>
      </c>
      <c r="G8" s="60" t="s">
        <v>12</v>
      </c>
      <c r="H8" s="20" t="s">
        <v>64</v>
      </c>
      <c r="I8" s="8" t="s">
        <v>2</v>
      </c>
      <c r="J8" s="13"/>
      <c r="K8" s="13"/>
      <c r="L8" s="13"/>
      <c r="M8" s="13"/>
      <c r="N8" s="13"/>
      <c r="O8" s="13"/>
      <c r="P8" s="7">
        <f>D8+J8-L8-M8</f>
        <v>279615158.9</v>
      </c>
      <c r="Q8" s="7">
        <f>E8-L8-M8</f>
        <v>0</v>
      </c>
      <c r="R8" s="7">
        <f aca="true" t="shared" si="0" ref="Q8:R46">F8+K8-N8-O8</f>
        <v>0</v>
      </c>
    </row>
    <row r="9" spans="1:19" s="15" customFormat="1" ht="57" customHeight="1">
      <c r="A9" s="11">
        <v>2</v>
      </c>
      <c r="B9" s="12" t="s">
        <v>65</v>
      </c>
      <c r="C9" s="45" t="s">
        <v>25</v>
      </c>
      <c r="D9" s="7">
        <v>42397661</v>
      </c>
      <c r="E9" s="7"/>
      <c r="F9" s="7">
        <v>0</v>
      </c>
      <c r="G9" s="60"/>
      <c r="H9" s="20">
        <v>47088</v>
      </c>
      <c r="I9" s="8" t="s">
        <v>2</v>
      </c>
      <c r="J9" s="13"/>
      <c r="K9" s="13"/>
      <c r="L9" s="47">
        <v>4710850</v>
      </c>
      <c r="M9" s="13"/>
      <c r="N9" s="13"/>
      <c r="O9" s="13"/>
      <c r="P9" s="7">
        <f>D9+J9-L9-M9</f>
        <v>37686811</v>
      </c>
      <c r="Q9" s="7">
        <f t="shared" si="0"/>
        <v>0</v>
      </c>
      <c r="R9" s="7">
        <f t="shared" si="0"/>
        <v>0</v>
      </c>
      <c r="S9" s="14"/>
    </row>
    <row r="10" spans="1:19" s="36" customFormat="1" ht="22.5" customHeight="1">
      <c r="A10" s="11">
        <v>3</v>
      </c>
      <c r="B10" s="33" t="s">
        <v>33</v>
      </c>
      <c r="C10" s="56" t="s">
        <v>22</v>
      </c>
      <c r="D10" s="34">
        <v>1500000</v>
      </c>
      <c r="E10" s="34"/>
      <c r="F10" s="34">
        <v>371301.56</v>
      </c>
      <c r="G10" s="26"/>
      <c r="H10" s="27"/>
      <c r="I10" s="28">
        <v>0.05</v>
      </c>
      <c r="J10" s="34"/>
      <c r="K10" s="34">
        <v>440136.78</v>
      </c>
      <c r="L10" s="29"/>
      <c r="M10" s="29"/>
      <c r="N10" s="29"/>
      <c r="O10" s="29">
        <v>811438.34</v>
      </c>
      <c r="P10" s="7"/>
      <c r="Q10" s="7">
        <v>1500000</v>
      </c>
      <c r="R10" s="7">
        <f t="shared" si="0"/>
        <v>0</v>
      </c>
      <c r="S10" s="35"/>
    </row>
    <row r="11" spans="1:19" s="36" customFormat="1" ht="22.5" customHeight="1">
      <c r="A11" s="11">
        <f aca="true" t="shared" si="1" ref="A11:A46">A10+1</f>
        <v>4</v>
      </c>
      <c r="B11" s="33" t="s">
        <v>35</v>
      </c>
      <c r="C11" s="56"/>
      <c r="D11" s="48">
        <v>0</v>
      </c>
      <c r="E11" s="34">
        <v>1000000</v>
      </c>
      <c r="F11" s="48">
        <v>0</v>
      </c>
      <c r="G11" s="48">
        <v>0</v>
      </c>
      <c r="H11" s="48">
        <v>0</v>
      </c>
      <c r="I11" s="28">
        <v>0.05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7">
        <v>1000000</v>
      </c>
      <c r="R11" s="7">
        <f t="shared" si="0"/>
        <v>0</v>
      </c>
      <c r="S11" s="35"/>
    </row>
    <row r="12" spans="1:19" s="36" customFormat="1" ht="22.5" customHeight="1">
      <c r="A12" s="11">
        <f t="shared" si="1"/>
        <v>5</v>
      </c>
      <c r="B12" s="33" t="s">
        <v>43</v>
      </c>
      <c r="C12" s="56"/>
      <c r="D12" s="48">
        <v>0</v>
      </c>
      <c r="E12" s="34">
        <v>1000000</v>
      </c>
      <c r="F12" s="48">
        <v>0</v>
      </c>
      <c r="G12" s="48">
        <v>0</v>
      </c>
      <c r="H12" s="48">
        <v>0</v>
      </c>
      <c r="I12" s="28">
        <v>0.05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7">
        <f>D12+J12-L12-M12</f>
        <v>0</v>
      </c>
      <c r="Q12" s="7">
        <f>E12-L12-M12</f>
        <v>1000000</v>
      </c>
      <c r="R12" s="7">
        <f t="shared" si="0"/>
        <v>0</v>
      </c>
      <c r="S12" s="35"/>
    </row>
    <row r="13" spans="1:19" s="36" customFormat="1" ht="22.5" customHeight="1">
      <c r="A13" s="11">
        <f t="shared" si="1"/>
        <v>6</v>
      </c>
      <c r="B13" s="33" t="s">
        <v>56</v>
      </c>
      <c r="C13" s="56"/>
      <c r="D13" s="48">
        <v>0</v>
      </c>
      <c r="E13" s="34">
        <v>1300000</v>
      </c>
      <c r="F13" s="48">
        <v>0</v>
      </c>
      <c r="G13" s="48">
        <v>0</v>
      </c>
      <c r="H13" s="48">
        <v>0</v>
      </c>
      <c r="I13" s="28">
        <v>0.05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7">
        <v>1300000</v>
      </c>
      <c r="R13" s="7">
        <f t="shared" si="0"/>
        <v>0</v>
      </c>
      <c r="S13" s="35"/>
    </row>
    <row r="14" spans="1:19" s="36" customFormat="1" ht="22.5" customHeight="1">
      <c r="A14" s="11">
        <f t="shared" si="1"/>
        <v>7</v>
      </c>
      <c r="B14" s="33" t="s">
        <v>29</v>
      </c>
      <c r="C14" s="56"/>
      <c r="D14" s="48">
        <v>0</v>
      </c>
      <c r="E14" s="34">
        <v>1000000</v>
      </c>
      <c r="F14" s="48">
        <v>0</v>
      </c>
      <c r="G14" s="48">
        <v>0</v>
      </c>
      <c r="H14" s="48">
        <v>0</v>
      </c>
      <c r="I14" s="28">
        <v>0.05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7">
        <v>1000000</v>
      </c>
      <c r="R14" s="7">
        <f t="shared" si="0"/>
        <v>0</v>
      </c>
      <c r="S14" s="35"/>
    </row>
    <row r="15" spans="1:19" s="36" customFormat="1" ht="22.5" customHeight="1">
      <c r="A15" s="11">
        <f t="shared" si="1"/>
        <v>8</v>
      </c>
      <c r="B15" s="33" t="s">
        <v>36</v>
      </c>
      <c r="C15" s="56"/>
      <c r="D15" s="48">
        <v>0</v>
      </c>
      <c r="E15" s="34">
        <v>1500000</v>
      </c>
      <c r="F15" s="48">
        <v>0</v>
      </c>
      <c r="G15" s="48">
        <v>0</v>
      </c>
      <c r="H15" s="48">
        <v>0</v>
      </c>
      <c r="I15" s="28">
        <v>0.05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7">
        <f>D15+J15-L15-M15</f>
        <v>0</v>
      </c>
      <c r="Q15" s="7">
        <f>E15-L15-M15</f>
        <v>1500000</v>
      </c>
      <c r="R15" s="7">
        <f t="shared" si="0"/>
        <v>0</v>
      </c>
      <c r="S15" s="35"/>
    </row>
    <row r="16" spans="1:19" s="36" customFormat="1" ht="22.5" customHeight="1">
      <c r="A16" s="11">
        <f t="shared" si="1"/>
        <v>9</v>
      </c>
      <c r="B16" s="33" t="s">
        <v>41</v>
      </c>
      <c r="C16" s="56"/>
      <c r="D16" s="48">
        <v>0</v>
      </c>
      <c r="E16" s="34">
        <v>1100000</v>
      </c>
      <c r="F16" s="48">
        <v>0</v>
      </c>
      <c r="G16" s="48">
        <v>0</v>
      </c>
      <c r="H16" s="48">
        <v>0</v>
      </c>
      <c r="I16" s="28">
        <v>0.05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7">
        <v>1100000</v>
      </c>
      <c r="R16" s="7">
        <f t="shared" si="0"/>
        <v>0</v>
      </c>
      <c r="S16" s="35"/>
    </row>
    <row r="17" spans="1:19" s="36" customFormat="1" ht="22.5" customHeight="1">
      <c r="A17" s="11">
        <f t="shared" si="1"/>
        <v>10</v>
      </c>
      <c r="B17" s="33" t="s">
        <v>32</v>
      </c>
      <c r="C17" s="56"/>
      <c r="D17" s="48">
        <v>0</v>
      </c>
      <c r="E17" s="34">
        <v>1000000</v>
      </c>
      <c r="F17" s="48">
        <v>0</v>
      </c>
      <c r="G17" s="48">
        <v>0</v>
      </c>
      <c r="H17" s="48">
        <v>0</v>
      </c>
      <c r="I17" s="28">
        <v>0.05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7">
        <v>1000000</v>
      </c>
      <c r="R17" s="7">
        <f t="shared" si="0"/>
        <v>0</v>
      </c>
      <c r="S17" s="35"/>
    </row>
    <row r="18" spans="1:19" s="36" customFormat="1" ht="22.5" customHeight="1">
      <c r="A18" s="11">
        <f t="shared" si="1"/>
        <v>11</v>
      </c>
      <c r="B18" s="33" t="s">
        <v>51</v>
      </c>
      <c r="C18" s="56"/>
      <c r="D18" s="34">
        <v>1100000</v>
      </c>
      <c r="E18" s="34"/>
      <c r="F18" s="34">
        <v>272285.96</v>
      </c>
      <c r="G18" s="26"/>
      <c r="H18" s="27"/>
      <c r="I18" s="28">
        <v>0.05</v>
      </c>
      <c r="J18" s="34"/>
      <c r="K18" s="34">
        <v>322768.83</v>
      </c>
      <c r="L18" s="29"/>
      <c r="M18" s="29"/>
      <c r="N18" s="29"/>
      <c r="O18" s="29">
        <v>595054.79</v>
      </c>
      <c r="P18" s="7"/>
      <c r="Q18" s="7">
        <v>1100000</v>
      </c>
      <c r="R18" s="7">
        <f t="shared" si="0"/>
        <v>0</v>
      </c>
      <c r="S18" s="35"/>
    </row>
    <row r="19" spans="1:19" s="36" customFormat="1" ht="22.5" customHeight="1">
      <c r="A19" s="11">
        <f t="shared" si="1"/>
        <v>12</v>
      </c>
      <c r="B19" s="33" t="s">
        <v>34</v>
      </c>
      <c r="C19" s="56"/>
      <c r="D19" s="34">
        <v>1200000</v>
      </c>
      <c r="E19" s="34"/>
      <c r="F19" s="34">
        <v>297039.86</v>
      </c>
      <c r="G19" s="26"/>
      <c r="H19" s="27"/>
      <c r="I19" s="28">
        <v>0.05</v>
      </c>
      <c r="J19" s="34"/>
      <c r="K19" s="34">
        <v>352110.82</v>
      </c>
      <c r="L19" s="29"/>
      <c r="M19" s="29"/>
      <c r="N19" s="29"/>
      <c r="O19" s="29">
        <v>649150.68</v>
      </c>
      <c r="P19" s="7"/>
      <c r="Q19" s="7">
        <v>1200000</v>
      </c>
      <c r="R19" s="7">
        <f t="shared" si="0"/>
        <v>0</v>
      </c>
      <c r="S19" s="35"/>
    </row>
    <row r="20" spans="1:19" s="36" customFormat="1" ht="22.5" customHeight="1">
      <c r="A20" s="11">
        <f t="shared" si="1"/>
        <v>13</v>
      </c>
      <c r="B20" s="33" t="s">
        <v>59</v>
      </c>
      <c r="C20" s="56"/>
      <c r="D20" s="34">
        <v>2000000</v>
      </c>
      <c r="E20" s="34"/>
      <c r="F20" s="34">
        <v>495067.59</v>
      </c>
      <c r="G20" s="26"/>
      <c r="H20" s="27"/>
      <c r="I20" s="28">
        <v>0.05</v>
      </c>
      <c r="J20" s="34"/>
      <c r="K20" s="34">
        <v>589589.94</v>
      </c>
      <c r="L20" s="29"/>
      <c r="M20" s="29"/>
      <c r="N20" s="29"/>
      <c r="O20" s="29">
        <v>1084657.53</v>
      </c>
      <c r="P20" s="7"/>
      <c r="Q20" s="7">
        <v>2000000</v>
      </c>
      <c r="R20" s="7">
        <f t="shared" si="0"/>
        <v>0</v>
      </c>
      <c r="S20" s="35"/>
    </row>
    <row r="21" spans="1:19" s="36" customFormat="1" ht="22.5" customHeight="1">
      <c r="A21" s="11">
        <f t="shared" si="1"/>
        <v>14</v>
      </c>
      <c r="B21" s="33" t="s">
        <v>40</v>
      </c>
      <c r="C21" s="56"/>
      <c r="D21" s="48">
        <v>0</v>
      </c>
      <c r="E21" s="34">
        <v>2000000</v>
      </c>
      <c r="F21" s="48">
        <v>0</v>
      </c>
      <c r="G21" s="48">
        <v>0</v>
      </c>
      <c r="H21" s="48">
        <v>0</v>
      </c>
      <c r="I21" s="28">
        <v>0.05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7">
        <v>2000000</v>
      </c>
      <c r="R21" s="7">
        <f t="shared" si="0"/>
        <v>0</v>
      </c>
      <c r="S21" s="35"/>
    </row>
    <row r="22" spans="1:19" s="36" customFormat="1" ht="22.5" customHeight="1">
      <c r="A22" s="11">
        <f t="shared" si="1"/>
        <v>15</v>
      </c>
      <c r="B22" s="33" t="s">
        <v>26</v>
      </c>
      <c r="C22" s="56"/>
      <c r="D22" s="34">
        <v>2000000</v>
      </c>
      <c r="E22" s="34"/>
      <c r="F22" s="34">
        <v>495067.59</v>
      </c>
      <c r="G22" s="26"/>
      <c r="H22" s="27"/>
      <c r="I22" s="28">
        <v>0.05</v>
      </c>
      <c r="J22" s="34"/>
      <c r="K22" s="34">
        <v>589589.94</v>
      </c>
      <c r="L22" s="29"/>
      <c r="M22" s="29"/>
      <c r="N22" s="29"/>
      <c r="O22" s="29">
        <v>1084657.53</v>
      </c>
      <c r="P22" s="7"/>
      <c r="Q22" s="7">
        <v>2000000</v>
      </c>
      <c r="R22" s="7">
        <f t="shared" si="0"/>
        <v>0</v>
      </c>
      <c r="S22" s="35"/>
    </row>
    <row r="23" spans="1:19" s="36" customFormat="1" ht="22.5" customHeight="1">
      <c r="A23" s="11">
        <f t="shared" si="1"/>
        <v>16</v>
      </c>
      <c r="B23" s="33" t="s">
        <v>30</v>
      </c>
      <c r="C23" s="56"/>
      <c r="D23" s="48">
        <v>0</v>
      </c>
      <c r="E23" s="34">
        <v>2000000</v>
      </c>
      <c r="F23" s="48">
        <v>0</v>
      </c>
      <c r="G23" s="48">
        <v>0</v>
      </c>
      <c r="H23" s="48">
        <v>0</v>
      </c>
      <c r="I23" s="28">
        <v>0.05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7">
        <f>D23+J23-L23-M23</f>
        <v>0</v>
      </c>
      <c r="Q23" s="7">
        <f>E23-L23-M23</f>
        <v>2000000</v>
      </c>
      <c r="R23" s="7">
        <f t="shared" si="0"/>
        <v>0</v>
      </c>
      <c r="S23" s="35"/>
    </row>
    <row r="24" spans="1:19" s="36" customFormat="1" ht="22.5" customHeight="1">
      <c r="A24" s="11">
        <f t="shared" si="1"/>
        <v>17</v>
      </c>
      <c r="B24" s="33" t="s">
        <v>48</v>
      </c>
      <c r="C24" s="56"/>
      <c r="D24" s="34">
        <v>1300000</v>
      </c>
      <c r="E24" s="34"/>
      <c r="F24" s="34">
        <v>321793.76</v>
      </c>
      <c r="G24" s="26"/>
      <c r="H24" s="27"/>
      <c r="I24" s="28">
        <v>0.05</v>
      </c>
      <c r="J24" s="34"/>
      <c r="K24" s="34">
        <v>384480.23</v>
      </c>
      <c r="L24" s="29"/>
      <c r="M24" s="29"/>
      <c r="N24" s="29"/>
      <c r="O24" s="29">
        <v>706273.99</v>
      </c>
      <c r="P24" s="7"/>
      <c r="Q24" s="7">
        <v>1300000</v>
      </c>
      <c r="R24" s="7">
        <f t="shared" si="0"/>
        <v>0</v>
      </c>
      <c r="S24" s="35"/>
    </row>
    <row r="25" spans="1:19" s="36" customFormat="1" ht="22.5" customHeight="1">
      <c r="A25" s="11">
        <f t="shared" si="1"/>
        <v>18</v>
      </c>
      <c r="B25" s="33" t="s">
        <v>50</v>
      </c>
      <c r="C25" s="56"/>
      <c r="D25" s="34">
        <v>1150000</v>
      </c>
      <c r="E25" s="34"/>
      <c r="F25" s="34">
        <v>284662.91</v>
      </c>
      <c r="G25" s="26"/>
      <c r="H25" s="27"/>
      <c r="I25" s="28">
        <v>0.05</v>
      </c>
      <c r="J25" s="34"/>
      <c r="K25" s="34">
        <v>340117.91</v>
      </c>
      <c r="L25" s="29"/>
      <c r="M25" s="29"/>
      <c r="N25" s="29"/>
      <c r="O25" s="29">
        <v>624780.82</v>
      </c>
      <c r="P25" s="7"/>
      <c r="Q25" s="7">
        <v>1150000</v>
      </c>
      <c r="R25" s="7">
        <f t="shared" si="0"/>
        <v>0</v>
      </c>
      <c r="S25" s="35"/>
    </row>
    <row r="26" spans="1:19" s="36" customFormat="1" ht="22.5" customHeight="1">
      <c r="A26" s="11">
        <f t="shared" si="1"/>
        <v>19</v>
      </c>
      <c r="B26" s="33" t="s">
        <v>60</v>
      </c>
      <c r="C26" s="56"/>
      <c r="D26" s="34">
        <v>1450000</v>
      </c>
      <c r="E26" s="34"/>
      <c r="F26" s="34">
        <v>358924.61</v>
      </c>
      <c r="G26" s="26"/>
      <c r="H26" s="27"/>
      <c r="I26" s="28">
        <v>0.05</v>
      </c>
      <c r="J26" s="34"/>
      <c r="K26" s="34">
        <v>428842.48</v>
      </c>
      <c r="L26" s="29"/>
      <c r="M26" s="29"/>
      <c r="N26" s="29"/>
      <c r="O26" s="29">
        <v>787767.09</v>
      </c>
      <c r="P26" s="7"/>
      <c r="Q26" s="7">
        <v>1450000</v>
      </c>
      <c r="R26" s="7">
        <f t="shared" si="0"/>
        <v>0</v>
      </c>
      <c r="S26" s="35"/>
    </row>
    <row r="27" spans="1:19" s="36" customFormat="1" ht="27.75" customHeight="1">
      <c r="A27" s="44">
        <f t="shared" si="1"/>
        <v>20</v>
      </c>
      <c r="B27" s="33" t="s">
        <v>54</v>
      </c>
      <c r="C27" s="56"/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28">
        <v>0.05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7">
        <f>D27+J27-L27-M27</f>
        <v>0</v>
      </c>
      <c r="Q27" s="7">
        <f>E27-L27-M27</f>
        <v>0</v>
      </c>
      <c r="R27" s="7">
        <f t="shared" si="0"/>
        <v>0</v>
      </c>
      <c r="S27" s="35"/>
    </row>
    <row r="28" spans="1:19" s="36" customFormat="1" ht="20.25" customHeight="1">
      <c r="A28" s="11">
        <f t="shared" si="1"/>
        <v>21</v>
      </c>
      <c r="B28" s="33" t="s">
        <v>58</v>
      </c>
      <c r="C28" s="56"/>
      <c r="D28" s="34">
        <v>1450000</v>
      </c>
      <c r="E28" s="34"/>
      <c r="F28" s="34">
        <v>358924.61</v>
      </c>
      <c r="G28" s="26"/>
      <c r="H28" s="27"/>
      <c r="I28" s="28">
        <v>0.05</v>
      </c>
      <c r="J28" s="34"/>
      <c r="K28" s="34">
        <v>428842.48</v>
      </c>
      <c r="L28" s="29"/>
      <c r="M28" s="29"/>
      <c r="N28" s="29"/>
      <c r="O28" s="29">
        <v>787767.09</v>
      </c>
      <c r="P28" s="7"/>
      <c r="Q28" s="7">
        <v>1450000</v>
      </c>
      <c r="R28" s="7">
        <f t="shared" si="0"/>
        <v>0</v>
      </c>
      <c r="S28" s="35"/>
    </row>
    <row r="29" spans="1:19" s="36" customFormat="1" ht="20.25" customHeight="1">
      <c r="A29" s="11">
        <f t="shared" si="1"/>
        <v>22</v>
      </c>
      <c r="B29" s="33" t="s">
        <v>49</v>
      </c>
      <c r="C29" s="56"/>
      <c r="D29" s="34">
        <v>1750000</v>
      </c>
      <c r="E29" s="34"/>
      <c r="F29" s="34">
        <v>433186.31</v>
      </c>
      <c r="G29" s="26"/>
      <c r="H29" s="27"/>
      <c r="I29" s="28">
        <v>0.05</v>
      </c>
      <c r="J29" s="34"/>
      <c r="K29" s="34">
        <v>517567.13</v>
      </c>
      <c r="L29" s="29"/>
      <c r="M29" s="29"/>
      <c r="N29" s="29"/>
      <c r="O29" s="29">
        <v>950753.44</v>
      </c>
      <c r="P29" s="7"/>
      <c r="Q29" s="7">
        <v>1750000</v>
      </c>
      <c r="R29" s="7">
        <f t="shared" si="0"/>
        <v>0</v>
      </c>
      <c r="S29" s="35"/>
    </row>
    <row r="30" spans="1:19" s="36" customFormat="1" ht="20.25" customHeight="1">
      <c r="A30" s="11">
        <f t="shared" si="1"/>
        <v>23</v>
      </c>
      <c r="B30" s="33" t="s">
        <v>57</v>
      </c>
      <c r="C30" s="56"/>
      <c r="D30" s="48">
        <v>0</v>
      </c>
      <c r="E30" s="34">
        <v>1950000</v>
      </c>
      <c r="F30" s="48">
        <v>0</v>
      </c>
      <c r="G30" s="48">
        <v>0</v>
      </c>
      <c r="H30" s="48">
        <v>0</v>
      </c>
      <c r="I30" s="28">
        <v>0.05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7">
        <v>1950000</v>
      </c>
      <c r="R30" s="7">
        <f t="shared" si="0"/>
        <v>0</v>
      </c>
      <c r="S30" s="35"/>
    </row>
    <row r="31" spans="1:19" s="36" customFormat="1" ht="20.25" customHeight="1">
      <c r="A31" s="11">
        <f t="shared" si="1"/>
        <v>24</v>
      </c>
      <c r="B31" s="33" t="s">
        <v>52</v>
      </c>
      <c r="C31" s="56"/>
      <c r="D31" s="48">
        <v>0</v>
      </c>
      <c r="E31" s="34">
        <v>1050000</v>
      </c>
      <c r="F31" s="48">
        <v>0</v>
      </c>
      <c r="G31" s="48">
        <v>0</v>
      </c>
      <c r="H31" s="48">
        <v>0</v>
      </c>
      <c r="I31" s="28">
        <v>0.05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7">
        <f>D31+J31-L31-M31</f>
        <v>0</v>
      </c>
      <c r="Q31" s="7">
        <f>E31-L31-M31</f>
        <v>1050000</v>
      </c>
      <c r="R31" s="7">
        <f t="shared" si="0"/>
        <v>0</v>
      </c>
      <c r="S31" s="35"/>
    </row>
    <row r="32" spans="1:19" s="36" customFormat="1" ht="20.25" customHeight="1">
      <c r="A32" s="11">
        <f t="shared" si="1"/>
        <v>25</v>
      </c>
      <c r="B32" s="33" t="s">
        <v>47</v>
      </c>
      <c r="C32" s="56"/>
      <c r="D32" s="34">
        <v>1150000</v>
      </c>
      <c r="E32" s="34"/>
      <c r="F32" s="34">
        <v>284662.91</v>
      </c>
      <c r="G32" s="26"/>
      <c r="H32" s="27"/>
      <c r="I32" s="28">
        <v>0.05</v>
      </c>
      <c r="J32" s="34"/>
      <c r="K32" s="34">
        <v>340117.91</v>
      </c>
      <c r="L32" s="29"/>
      <c r="M32" s="29"/>
      <c r="N32" s="29"/>
      <c r="O32" s="29">
        <v>624780.82</v>
      </c>
      <c r="P32" s="7"/>
      <c r="Q32" s="7">
        <v>1150000</v>
      </c>
      <c r="R32" s="7">
        <f t="shared" si="0"/>
        <v>0</v>
      </c>
      <c r="S32" s="35"/>
    </row>
    <row r="33" spans="1:19" s="36" customFormat="1" ht="22.5" customHeight="1">
      <c r="A33" s="11">
        <f t="shared" si="1"/>
        <v>26</v>
      </c>
      <c r="B33" s="33" t="s">
        <v>42</v>
      </c>
      <c r="C33" s="56"/>
      <c r="D33" s="48">
        <v>0</v>
      </c>
      <c r="E33" s="34">
        <v>1550000</v>
      </c>
      <c r="F33" s="48">
        <v>0</v>
      </c>
      <c r="G33" s="48">
        <v>0</v>
      </c>
      <c r="H33" s="48">
        <v>0</v>
      </c>
      <c r="I33" s="28">
        <v>0.05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7">
        <f>D33+J33-L33-M33</f>
        <v>0</v>
      </c>
      <c r="Q33" s="7">
        <f>E33-L33-M33</f>
        <v>1550000</v>
      </c>
      <c r="R33" s="7">
        <f t="shared" si="0"/>
        <v>0</v>
      </c>
      <c r="S33" s="35"/>
    </row>
    <row r="34" spans="1:19" s="36" customFormat="1" ht="22.5" customHeight="1">
      <c r="A34" s="11">
        <f t="shared" si="1"/>
        <v>27</v>
      </c>
      <c r="B34" s="33" t="s">
        <v>46</v>
      </c>
      <c r="C34" s="56"/>
      <c r="D34" s="34">
        <v>1050000</v>
      </c>
      <c r="E34" s="34"/>
      <c r="F34" s="34">
        <v>259912.48</v>
      </c>
      <c r="G34" s="26"/>
      <c r="H34" s="27"/>
      <c r="I34" s="28">
        <v>0.05</v>
      </c>
      <c r="J34" s="34"/>
      <c r="K34" s="34">
        <v>310539.58</v>
      </c>
      <c r="L34" s="29"/>
      <c r="M34" s="29"/>
      <c r="N34" s="29"/>
      <c r="O34" s="29">
        <v>570452.06</v>
      </c>
      <c r="P34" s="7"/>
      <c r="Q34" s="7">
        <v>1050000</v>
      </c>
      <c r="R34" s="7">
        <f t="shared" si="0"/>
        <v>0</v>
      </c>
      <c r="S34" s="35"/>
    </row>
    <row r="35" spans="1:19" s="36" customFormat="1" ht="22.5" customHeight="1">
      <c r="A35" s="11">
        <f t="shared" si="1"/>
        <v>28</v>
      </c>
      <c r="B35" s="33" t="s">
        <v>62</v>
      </c>
      <c r="C35" s="56"/>
      <c r="D35" s="48">
        <v>0</v>
      </c>
      <c r="E35" s="34">
        <v>500000</v>
      </c>
      <c r="F35" s="48">
        <v>0</v>
      </c>
      <c r="G35" s="48">
        <v>0</v>
      </c>
      <c r="H35" s="48">
        <v>0</v>
      </c>
      <c r="I35" s="28">
        <v>0.05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7">
        <f>D35+J35-L35-M35</f>
        <v>0</v>
      </c>
      <c r="Q35" s="7">
        <f>E35-L35-M35</f>
        <v>500000</v>
      </c>
      <c r="R35" s="7">
        <f t="shared" si="0"/>
        <v>0</v>
      </c>
      <c r="S35" s="35"/>
    </row>
    <row r="36" spans="1:19" s="36" customFormat="1" ht="22.5" customHeight="1">
      <c r="A36" s="44">
        <f t="shared" si="1"/>
        <v>29</v>
      </c>
      <c r="B36" s="33" t="s">
        <v>41</v>
      </c>
      <c r="C36" s="56"/>
      <c r="D36" s="34">
        <v>9550000</v>
      </c>
      <c r="E36" s="34"/>
      <c r="F36" s="34">
        <v>2363952.34</v>
      </c>
      <c r="G36" s="43"/>
      <c r="H36" s="27"/>
      <c r="I36" s="28">
        <v>0.05</v>
      </c>
      <c r="J36" s="34"/>
      <c r="K36" s="34">
        <v>2805492.7</v>
      </c>
      <c r="L36" s="29"/>
      <c r="M36" s="29"/>
      <c r="N36" s="29"/>
      <c r="O36" s="29">
        <v>5169445.04</v>
      </c>
      <c r="P36" s="7"/>
      <c r="Q36" s="7">
        <v>9550000</v>
      </c>
      <c r="R36" s="7">
        <f t="shared" si="0"/>
        <v>0</v>
      </c>
      <c r="S36" s="35"/>
    </row>
    <row r="37" spans="1:19" s="36" customFormat="1" ht="22.5" customHeight="1">
      <c r="A37" s="11">
        <f t="shared" si="1"/>
        <v>30</v>
      </c>
      <c r="B37" s="33" t="s">
        <v>27</v>
      </c>
      <c r="C37" s="56"/>
      <c r="D37" s="34">
        <v>8000000</v>
      </c>
      <c r="E37" s="34"/>
      <c r="F37" s="34">
        <v>1980273.83</v>
      </c>
      <c r="G37" s="26"/>
      <c r="H37" s="27"/>
      <c r="I37" s="28">
        <v>0.05</v>
      </c>
      <c r="J37" s="34"/>
      <c r="K37" s="34">
        <v>2332054.93</v>
      </c>
      <c r="L37" s="29"/>
      <c r="M37" s="29"/>
      <c r="N37" s="29"/>
      <c r="O37" s="29">
        <v>4312328.76</v>
      </c>
      <c r="P37" s="7"/>
      <c r="Q37" s="7">
        <v>8000000</v>
      </c>
      <c r="R37" s="7">
        <f t="shared" si="0"/>
        <v>0</v>
      </c>
      <c r="S37" s="35"/>
    </row>
    <row r="38" spans="1:19" s="36" customFormat="1" ht="22.5" customHeight="1">
      <c r="A38" s="11">
        <f t="shared" si="1"/>
        <v>31</v>
      </c>
      <c r="B38" s="33" t="s">
        <v>44</v>
      </c>
      <c r="C38" s="56"/>
      <c r="D38" s="48">
        <v>0</v>
      </c>
      <c r="E38" s="34">
        <v>1200000</v>
      </c>
      <c r="F38" s="48">
        <v>0</v>
      </c>
      <c r="G38" s="48">
        <v>0</v>
      </c>
      <c r="H38" s="48">
        <v>0</v>
      </c>
      <c r="I38" s="28">
        <v>0.05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7">
        <v>1200000</v>
      </c>
      <c r="R38" s="7">
        <f t="shared" si="0"/>
        <v>0</v>
      </c>
      <c r="S38" s="35"/>
    </row>
    <row r="39" spans="1:19" s="36" customFormat="1" ht="22.5" customHeight="1">
      <c r="A39" s="11">
        <f t="shared" si="1"/>
        <v>32</v>
      </c>
      <c r="B39" s="33" t="s">
        <v>38</v>
      </c>
      <c r="C39" s="56"/>
      <c r="D39" s="48">
        <v>0</v>
      </c>
      <c r="E39" s="34">
        <v>2000000</v>
      </c>
      <c r="F39" s="48">
        <v>0</v>
      </c>
      <c r="G39" s="48">
        <v>0</v>
      </c>
      <c r="H39" s="48">
        <v>0</v>
      </c>
      <c r="I39" s="28">
        <v>0.05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7">
        <f>D39+J39-L39-M39</f>
        <v>0</v>
      </c>
      <c r="Q39" s="7">
        <f>E39-L39-M39</f>
        <v>2000000</v>
      </c>
      <c r="R39" s="7">
        <f t="shared" si="0"/>
        <v>0</v>
      </c>
      <c r="S39" s="35"/>
    </row>
    <row r="40" spans="1:19" s="36" customFormat="1" ht="22.5" customHeight="1">
      <c r="A40" s="11">
        <f t="shared" si="1"/>
        <v>33</v>
      </c>
      <c r="B40" s="33" t="s">
        <v>63</v>
      </c>
      <c r="C40" s="56"/>
      <c r="D40" s="48">
        <v>0</v>
      </c>
      <c r="E40" s="34">
        <v>1200000</v>
      </c>
      <c r="F40" s="48">
        <v>0</v>
      </c>
      <c r="G40" s="48">
        <v>0</v>
      </c>
      <c r="H40" s="48">
        <v>0</v>
      </c>
      <c r="I40" s="28">
        <v>0.05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7">
        <f>D40+J40-L40-M40</f>
        <v>0</v>
      </c>
      <c r="Q40" s="7">
        <f>E40-L40-M40</f>
        <v>1200000</v>
      </c>
      <c r="R40" s="7">
        <f t="shared" si="0"/>
        <v>0</v>
      </c>
      <c r="S40" s="35"/>
    </row>
    <row r="41" spans="1:19" s="36" customFormat="1" ht="22.5" customHeight="1">
      <c r="A41" s="11">
        <f t="shared" si="1"/>
        <v>34</v>
      </c>
      <c r="B41" s="33" t="s">
        <v>28</v>
      </c>
      <c r="C41" s="56"/>
      <c r="D41" s="48">
        <v>0</v>
      </c>
      <c r="E41" s="34">
        <v>1200000</v>
      </c>
      <c r="F41" s="48">
        <v>0</v>
      </c>
      <c r="G41" s="48">
        <v>0</v>
      </c>
      <c r="H41" s="48">
        <v>0</v>
      </c>
      <c r="I41" s="28">
        <v>0.05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7">
        <f>D41+J41-L41-M41</f>
        <v>0</v>
      </c>
      <c r="Q41" s="7">
        <f>E41-L41-M41</f>
        <v>1200000</v>
      </c>
      <c r="R41" s="7">
        <f t="shared" si="0"/>
        <v>0</v>
      </c>
      <c r="S41" s="35"/>
    </row>
    <row r="42" spans="1:19" s="36" customFormat="1" ht="22.5" customHeight="1">
      <c r="A42" s="11">
        <f t="shared" si="1"/>
        <v>35</v>
      </c>
      <c r="B42" s="33" t="s">
        <v>45</v>
      </c>
      <c r="C42" s="56"/>
      <c r="D42" s="34">
        <v>1100000</v>
      </c>
      <c r="E42" s="34"/>
      <c r="F42" s="34">
        <v>263847.88</v>
      </c>
      <c r="G42" s="26"/>
      <c r="H42" s="27"/>
      <c r="I42" s="28">
        <v>0.05</v>
      </c>
      <c r="J42" s="34"/>
      <c r="K42" s="34">
        <v>322768.55</v>
      </c>
      <c r="L42" s="29"/>
      <c r="M42" s="29"/>
      <c r="N42" s="29"/>
      <c r="O42" s="29">
        <v>586616.43</v>
      </c>
      <c r="P42" s="7"/>
      <c r="Q42" s="7">
        <v>1100000</v>
      </c>
      <c r="R42" s="7">
        <f t="shared" si="0"/>
        <v>0</v>
      </c>
      <c r="S42" s="35"/>
    </row>
    <row r="43" spans="1:19" s="36" customFormat="1" ht="22.5" customHeight="1">
      <c r="A43" s="11">
        <f t="shared" si="1"/>
        <v>36</v>
      </c>
      <c r="B43" s="33" t="s">
        <v>39</v>
      </c>
      <c r="C43" s="56"/>
      <c r="D43" s="48">
        <v>0</v>
      </c>
      <c r="E43" s="34">
        <v>1200000</v>
      </c>
      <c r="F43" s="48">
        <v>0</v>
      </c>
      <c r="G43" s="48">
        <v>0</v>
      </c>
      <c r="H43" s="48">
        <v>0</v>
      </c>
      <c r="I43" s="28">
        <v>0.05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7">
        <f>D43+J43-L43-M43</f>
        <v>0</v>
      </c>
      <c r="Q43" s="7">
        <f>E43-L43-M43</f>
        <v>1200000</v>
      </c>
      <c r="R43" s="7">
        <f t="shared" si="0"/>
        <v>0</v>
      </c>
      <c r="S43" s="35"/>
    </row>
    <row r="44" spans="1:19" s="36" customFormat="1" ht="22.5" customHeight="1">
      <c r="A44" s="11">
        <f t="shared" si="1"/>
        <v>37</v>
      </c>
      <c r="B44" s="33" t="s">
        <v>37</v>
      </c>
      <c r="C44" s="56"/>
      <c r="D44" s="48">
        <v>0</v>
      </c>
      <c r="E44" s="34">
        <v>1000000</v>
      </c>
      <c r="F44" s="48">
        <v>0</v>
      </c>
      <c r="G44" s="48">
        <v>0</v>
      </c>
      <c r="H44" s="48">
        <v>0</v>
      </c>
      <c r="I44" s="28">
        <v>0.05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7">
        <f>D44+J44-L44-M44</f>
        <v>0</v>
      </c>
      <c r="Q44" s="7">
        <f>E44-L44-M44</f>
        <v>1000000</v>
      </c>
      <c r="R44" s="7">
        <f t="shared" si="0"/>
        <v>0</v>
      </c>
      <c r="S44" s="35"/>
    </row>
    <row r="45" spans="1:19" s="36" customFormat="1" ht="22.5" customHeight="1">
      <c r="A45" s="11">
        <f t="shared" si="1"/>
        <v>38</v>
      </c>
      <c r="B45" s="33" t="s">
        <v>31</v>
      </c>
      <c r="C45" s="56"/>
      <c r="D45" s="48">
        <v>0</v>
      </c>
      <c r="E45" s="34">
        <v>1000000</v>
      </c>
      <c r="F45" s="48">
        <v>0</v>
      </c>
      <c r="G45" s="48">
        <v>0</v>
      </c>
      <c r="H45" s="48">
        <v>0</v>
      </c>
      <c r="I45" s="28">
        <v>0.05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7">
        <f>D45+J45-L45-M45</f>
        <v>0</v>
      </c>
      <c r="Q45" s="7">
        <f>E45-L45-M45</f>
        <v>1000000</v>
      </c>
      <c r="R45" s="7">
        <f t="shared" si="0"/>
        <v>0</v>
      </c>
      <c r="S45" s="35"/>
    </row>
    <row r="46" spans="1:19" s="36" customFormat="1" ht="22.5" customHeight="1">
      <c r="A46" s="11">
        <f t="shared" si="1"/>
        <v>39</v>
      </c>
      <c r="B46" s="33" t="s">
        <v>53</v>
      </c>
      <c r="C46" s="56"/>
      <c r="D46" s="34">
        <v>4500000</v>
      </c>
      <c r="E46" s="34"/>
      <c r="F46" s="34">
        <v>1113904.68</v>
      </c>
      <c r="G46" s="26"/>
      <c r="H46" s="27"/>
      <c r="I46" s="28">
        <v>0.05</v>
      </c>
      <c r="J46" s="34"/>
      <c r="K46" s="34">
        <v>1358629.58</v>
      </c>
      <c r="L46" s="29"/>
      <c r="M46" s="29"/>
      <c r="N46" s="29"/>
      <c r="O46" s="29">
        <v>2472534.26</v>
      </c>
      <c r="P46" s="7"/>
      <c r="Q46" s="7">
        <v>4500000</v>
      </c>
      <c r="R46" s="7">
        <f t="shared" si="0"/>
        <v>0</v>
      </c>
      <c r="S46" s="35"/>
    </row>
    <row r="47" spans="1:20" s="15" customFormat="1" ht="27.75" customHeight="1">
      <c r="A47" s="30"/>
      <c r="B47" s="31" t="s">
        <v>4</v>
      </c>
      <c r="C47" s="31"/>
      <c r="D47" s="32">
        <f>SUM(D8:D46)</f>
        <v>362262819.9</v>
      </c>
      <c r="E47" s="32">
        <f aca="true" t="shared" si="2" ref="E47:R47">SUM(E8:E46)</f>
        <v>25750000</v>
      </c>
      <c r="F47" s="32">
        <f t="shared" si="2"/>
        <v>9954808.88</v>
      </c>
      <c r="G47" s="32"/>
      <c r="H47" s="32"/>
      <c r="I47" s="32"/>
      <c r="J47" s="32">
        <f t="shared" si="2"/>
        <v>0</v>
      </c>
      <c r="K47" s="32">
        <f t="shared" si="2"/>
        <v>11863649.79</v>
      </c>
      <c r="L47" s="46">
        <f t="shared" si="2"/>
        <v>4710850</v>
      </c>
      <c r="M47" s="32">
        <f t="shared" si="2"/>
        <v>0</v>
      </c>
      <c r="N47" s="32">
        <f t="shared" si="2"/>
        <v>0</v>
      </c>
      <c r="O47" s="32">
        <f t="shared" si="2"/>
        <v>21818458.67</v>
      </c>
      <c r="P47" s="32">
        <f>SUM(P8:P46)</f>
        <v>317301969.9</v>
      </c>
      <c r="Q47" s="46">
        <f>SUM(Q8:Q46)</f>
        <v>66000000</v>
      </c>
      <c r="R47" s="32">
        <f t="shared" si="2"/>
        <v>0</v>
      </c>
      <c r="S47" s="38"/>
      <c r="T47" s="19"/>
    </row>
    <row r="48" spans="1:20" s="15" customFormat="1" ht="56.25" customHeight="1">
      <c r="A48" s="57" t="s">
        <v>20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38"/>
      <c r="T48" s="19"/>
    </row>
    <row r="49" spans="1:18" s="15" customFormat="1" ht="114" customHeight="1">
      <c r="A49" s="11">
        <v>40</v>
      </c>
      <c r="B49" s="12" t="s">
        <v>13</v>
      </c>
      <c r="C49" s="8" t="s">
        <v>14</v>
      </c>
      <c r="D49" s="7">
        <v>80308169.6</v>
      </c>
      <c r="E49" s="7"/>
      <c r="F49" s="7">
        <v>0</v>
      </c>
      <c r="G49" s="8" t="s">
        <v>17</v>
      </c>
      <c r="H49" s="20" t="s">
        <v>64</v>
      </c>
      <c r="I49" s="8" t="s">
        <v>2</v>
      </c>
      <c r="J49" s="13">
        <v>0</v>
      </c>
      <c r="K49" s="13">
        <v>0</v>
      </c>
      <c r="L49" s="13"/>
      <c r="M49" s="13">
        <v>0</v>
      </c>
      <c r="N49" s="13">
        <v>0</v>
      </c>
      <c r="O49" s="13">
        <v>0</v>
      </c>
      <c r="P49" s="7">
        <f>D49+J49-L49-M49</f>
        <v>80308169.6</v>
      </c>
      <c r="Q49" s="7">
        <f>E49-L49-M49</f>
        <v>0</v>
      </c>
      <c r="R49" s="7">
        <f>F49+K49-N49-O49</f>
        <v>0</v>
      </c>
    </row>
    <row r="50" spans="1:18" s="15" customFormat="1" ht="98.25" customHeight="1">
      <c r="A50" s="71">
        <v>41</v>
      </c>
      <c r="B50" s="68" t="s">
        <v>67</v>
      </c>
      <c r="C50" s="60" t="s">
        <v>15</v>
      </c>
      <c r="D50" s="7">
        <v>8378000</v>
      </c>
      <c r="E50" s="7"/>
      <c r="F50" s="7">
        <v>0</v>
      </c>
      <c r="G50" s="8" t="s">
        <v>18</v>
      </c>
      <c r="H50" s="65" t="s">
        <v>64</v>
      </c>
      <c r="I50" s="8" t="s">
        <v>2</v>
      </c>
      <c r="J50" s="13">
        <v>0</v>
      </c>
      <c r="K50" s="13">
        <v>0</v>
      </c>
      <c r="L50" s="13"/>
      <c r="M50" s="13">
        <v>0</v>
      </c>
      <c r="N50" s="13">
        <v>0</v>
      </c>
      <c r="O50" s="13">
        <v>0</v>
      </c>
      <c r="P50" s="7">
        <f>D50+J50-L50-M50</f>
        <v>8378000</v>
      </c>
      <c r="Q50" s="7">
        <f>E50-L50-M50</f>
        <v>0</v>
      </c>
      <c r="R50" s="7">
        <f>F50+K50-N50-O50</f>
        <v>0</v>
      </c>
    </row>
    <row r="51" spans="1:18" s="15" customFormat="1" ht="99.75" customHeight="1">
      <c r="A51" s="71"/>
      <c r="B51" s="68"/>
      <c r="C51" s="60"/>
      <c r="D51" s="7">
        <v>17930617.02</v>
      </c>
      <c r="E51" s="7"/>
      <c r="F51" s="7">
        <v>0</v>
      </c>
      <c r="G51" s="8" t="s">
        <v>19</v>
      </c>
      <c r="H51" s="65"/>
      <c r="I51" s="8" t="s">
        <v>2</v>
      </c>
      <c r="J51" s="13">
        <v>0</v>
      </c>
      <c r="K51" s="13">
        <v>0</v>
      </c>
      <c r="L51" s="13"/>
      <c r="M51" s="13">
        <v>0</v>
      </c>
      <c r="N51" s="13">
        <v>0</v>
      </c>
      <c r="O51" s="13">
        <v>0</v>
      </c>
      <c r="P51" s="7">
        <f>D51+J51-L51-M51</f>
        <v>17930617.02</v>
      </c>
      <c r="Q51" s="7">
        <f>E51-L51-M51</f>
        <v>0</v>
      </c>
      <c r="R51" s="7">
        <f>F51+K51-N51-O51</f>
        <v>0</v>
      </c>
    </row>
    <row r="52" spans="1:20" s="15" customFormat="1" ht="20.25" customHeight="1">
      <c r="A52" s="16"/>
      <c r="B52" s="17" t="s">
        <v>4</v>
      </c>
      <c r="C52" s="17"/>
      <c r="D52" s="24">
        <f>SUM(D49:D51)</f>
        <v>106616786.62</v>
      </c>
      <c r="E52" s="24">
        <f aca="true" t="shared" si="3" ref="E52:R52">SUM(E49:E51)</f>
        <v>0</v>
      </c>
      <c r="F52" s="24">
        <f t="shared" si="3"/>
        <v>0</v>
      </c>
      <c r="G52" s="24">
        <f t="shared" si="3"/>
        <v>0</v>
      </c>
      <c r="H52" s="24">
        <f t="shared" si="3"/>
        <v>0</v>
      </c>
      <c r="I52" s="24">
        <f t="shared" si="3"/>
        <v>0</v>
      </c>
      <c r="J52" s="24">
        <f t="shared" si="3"/>
        <v>0</v>
      </c>
      <c r="K52" s="24">
        <f t="shared" si="3"/>
        <v>0</v>
      </c>
      <c r="L52" s="24">
        <f t="shared" si="3"/>
        <v>0</v>
      </c>
      <c r="M52" s="24">
        <f t="shared" si="3"/>
        <v>0</v>
      </c>
      <c r="N52" s="24">
        <f t="shared" si="3"/>
        <v>0</v>
      </c>
      <c r="O52" s="24">
        <f t="shared" si="3"/>
        <v>0</v>
      </c>
      <c r="P52" s="24">
        <f t="shared" si="3"/>
        <v>106616786.62</v>
      </c>
      <c r="Q52" s="24">
        <f t="shared" si="3"/>
        <v>0</v>
      </c>
      <c r="R52" s="24">
        <f t="shared" si="3"/>
        <v>0</v>
      </c>
      <c r="S52" s="18"/>
      <c r="T52" s="19"/>
    </row>
    <row r="53" spans="1:18" s="23" customFormat="1" ht="24" customHeight="1">
      <c r="A53" s="52" t="s">
        <v>16</v>
      </c>
      <c r="B53" s="52"/>
      <c r="C53" s="52"/>
      <c r="D53" s="25">
        <f aca="true" t="shared" si="4" ref="D53:R53">D47+D52</f>
        <v>468879606.52</v>
      </c>
      <c r="E53" s="25">
        <f t="shared" si="4"/>
        <v>25750000</v>
      </c>
      <c r="F53" s="25">
        <f t="shared" si="4"/>
        <v>9954808.88</v>
      </c>
      <c r="G53" s="25">
        <f t="shared" si="4"/>
        <v>0</v>
      </c>
      <c r="H53" s="25">
        <f t="shared" si="4"/>
        <v>0</v>
      </c>
      <c r="I53" s="25">
        <f t="shared" si="4"/>
        <v>0</v>
      </c>
      <c r="J53" s="25">
        <f t="shared" si="4"/>
        <v>0</v>
      </c>
      <c r="K53" s="25">
        <f t="shared" si="4"/>
        <v>11863649.79</v>
      </c>
      <c r="L53" s="25">
        <f t="shared" si="4"/>
        <v>4710850</v>
      </c>
      <c r="M53" s="25">
        <f t="shared" si="4"/>
        <v>0</v>
      </c>
      <c r="N53" s="25">
        <f t="shared" si="4"/>
        <v>0</v>
      </c>
      <c r="O53" s="42">
        <f t="shared" si="4"/>
        <v>21818458.67</v>
      </c>
      <c r="P53" s="25">
        <f t="shared" si="4"/>
        <v>423918756.52</v>
      </c>
      <c r="Q53" s="25">
        <f t="shared" si="4"/>
        <v>66000000</v>
      </c>
      <c r="R53" s="25">
        <f t="shared" si="4"/>
        <v>0</v>
      </c>
    </row>
    <row r="55" spans="1:12" ht="18.7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</row>
  </sheetData>
  <sheetProtection/>
  <autoFilter ref="A6:T53"/>
  <mergeCells count="29">
    <mergeCell ref="A3:A5"/>
    <mergeCell ref="B50:B51"/>
    <mergeCell ref="C50:C51"/>
    <mergeCell ref="A7:R7"/>
    <mergeCell ref="N4:O4"/>
    <mergeCell ref="G3:G5"/>
    <mergeCell ref="L3:O3"/>
    <mergeCell ref="L4:M4"/>
    <mergeCell ref="A50:A51"/>
    <mergeCell ref="H3:H5"/>
    <mergeCell ref="A55:L55"/>
    <mergeCell ref="J3:K3"/>
    <mergeCell ref="J4:J5"/>
    <mergeCell ref="K4:K5"/>
    <mergeCell ref="H50:H51"/>
    <mergeCell ref="D4:E4"/>
    <mergeCell ref="I3:I5"/>
    <mergeCell ref="F4:F5"/>
    <mergeCell ref="A53:C53"/>
    <mergeCell ref="A1:R1"/>
    <mergeCell ref="C3:C5"/>
    <mergeCell ref="D3:F3"/>
    <mergeCell ref="P3:R3"/>
    <mergeCell ref="C10:C46"/>
    <mergeCell ref="A48:R48"/>
    <mergeCell ref="R4:R5"/>
    <mergeCell ref="P4:Q4"/>
    <mergeCell ref="B3:B5"/>
    <mergeCell ref="G8:G9"/>
  </mergeCells>
  <printOptions/>
  <pageMargins left="0" right="0" top="0.3937007874015748" bottom="0.1968503937007874" header="0.1968503937007874" footer="0"/>
  <pageSetup fitToHeight="0" horizontalDpi="600" verticalDpi="600" orientation="landscape" paperSize="9" scale="49" r:id="rId1"/>
  <headerFooter alignWithMargins="0">
    <oddHeader>&amp;C&amp;10&amp;P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Эпов Д.Ю.</dc:creator>
  <cp:keywords/>
  <dc:description/>
  <cp:lastModifiedBy>ВСеменова</cp:lastModifiedBy>
  <cp:lastPrinted>2021-04-14T06:30:03Z</cp:lastPrinted>
  <dcterms:created xsi:type="dcterms:W3CDTF">2002-04-09T02:25:43Z</dcterms:created>
  <dcterms:modified xsi:type="dcterms:W3CDTF">2021-04-15T08:48:02Z</dcterms:modified>
  <cp:category/>
  <cp:version/>
  <cp:contentType/>
  <cp:contentStatus/>
</cp:coreProperties>
</file>