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510" yWindow="705" windowWidth="19440" windowHeight="7695"/>
  </bookViews>
  <sheets>
    <sheet name="Документ" sheetId="2" r:id="rId1"/>
  </sheets>
  <definedNames>
    <definedName name="_xlnm._FilterDatabase" localSheetId="0" hidden="1">Документ!$A$6:$G$115</definedName>
    <definedName name="_xlnm.Print_Titles" localSheetId="0">Документ!$4:$6</definedName>
    <definedName name="_xlnm.Print_Area" localSheetId="0">Документ!$A$1:$F$116</definedName>
  </definedNames>
  <calcPr calcId="145621"/>
</workbook>
</file>

<file path=xl/calcChain.xml><?xml version="1.0" encoding="utf-8"?>
<calcChain xmlns="http://schemas.openxmlformats.org/spreadsheetml/2006/main">
  <c r="F83" i="2" l="1"/>
  <c r="D101" i="2" l="1"/>
  <c r="D107" i="2"/>
  <c r="D92" i="2"/>
  <c r="D97" i="2"/>
  <c r="D41" i="2" l="1"/>
  <c r="D31" i="2"/>
  <c r="D17" i="2"/>
  <c r="D106" i="2" l="1"/>
  <c r="D88" i="2"/>
  <c r="D80" i="2"/>
  <c r="D36" i="2"/>
  <c r="D49" i="2"/>
  <c r="D13" i="2" l="1"/>
  <c r="C56" i="2"/>
  <c r="C17" i="2" l="1"/>
  <c r="D83" i="2"/>
  <c r="E83" i="2"/>
  <c r="C83" i="2"/>
  <c r="D56" i="2"/>
  <c r="E56" i="2"/>
  <c r="F56" i="2"/>
  <c r="C13" i="2" l="1"/>
  <c r="F13" i="2"/>
  <c r="E13" i="2"/>
  <c r="D7" i="2" l="1"/>
  <c r="D115" i="2" s="1"/>
  <c r="E7" i="2"/>
  <c r="F7" i="2"/>
  <c r="C7" i="2"/>
  <c r="C115" i="2" l="1"/>
  <c r="E115" i="2"/>
  <c r="F115" i="2"/>
</calcChain>
</file>

<file path=xl/sharedStrings.xml><?xml version="1.0" encoding="utf-8"?>
<sst xmlns="http://schemas.openxmlformats.org/spreadsheetml/2006/main" count="221" uniqueCount="204">
  <si>
    <t>Наименование</t>
  </si>
  <si>
    <t>Фактическое исполнение</t>
  </si>
  <si>
    <t>1.Дотации - всего:</t>
  </si>
  <si>
    <t>0130278020</t>
  </si>
  <si>
    <t>0130278050</t>
  </si>
  <si>
    <t>8800050100</t>
  </si>
  <si>
    <t>2. Субсидии - всего:</t>
  </si>
  <si>
    <t>1210374521</t>
  </si>
  <si>
    <t>1330374315</t>
  </si>
  <si>
    <t>1330374317</t>
  </si>
  <si>
    <t>1430271432</t>
  </si>
  <si>
    <t>1470271101</t>
  </si>
  <si>
    <t>2710274905</t>
  </si>
  <si>
    <t>28301R0230</t>
  </si>
  <si>
    <t>0130278060</t>
  </si>
  <si>
    <t>0430879206</t>
  </si>
  <si>
    <t>1310374505</t>
  </si>
  <si>
    <t>1310379227</t>
  </si>
  <si>
    <t>1310379502</t>
  </si>
  <si>
    <t>1410171201</t>
  </si>
  <si>
    <t>1410271230</t>
  </si>
  <si>
    <t>1420171228</t>
  </si>
  <si>
    <t>1420371218</t>
  </si>
  <si>
    <t>1730372400</t>
  </si>
  <si>
    <t>1730379211</t>
  </si>
  <si>
    <t>8800051180</t>
  </si>
  <si>
    <t>8800051200</t>
  </si>
  <si>
    <t>8800079207</t>
  </si>
  <si>
    <t>8800079208</t>
  </si>
  <si>
    <t>8800079214</t>
  </si>
  <si>
    <t>8800000704</t>
  </si>
  <si>
    <t>8800009218</t>
  </si>
  <si>
    <t>(тыс. рублей)</t>
  </si>
  <si>
    <t>Код бюджетной классификации</t>
  </si>
  <si>
    <t>ВСЕГО межбюджетных трансфертов местным бюджетам</t>
  </si>
  <si>
    <t>Уточненная бюджетная роспись</t>
  </si>
  <si>
    <t>Осуществление городским округом "Поселок Агинское" функций административного центра Агинского Бурятского округа</t>
  </si>
  <si>
    <t>2110678111</t>
  </si>
  <si>
    <t>15106R4670</t>
  </si>
  <si>
    <t>Субсидии на капитальные вложения в объекты капитального строительства муниципальной собственности и в объекты недвижимого имущества, приобретаемые в муниципальную собственность</t>
  </si>
  <si>
    <t>12301R4970</t>
  </si>
  <si>
    <t>15103R4660</t>
  </si>
  <si>
    <t>1490579230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</si>
  <si>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</si>
  <si>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1730574580</t>
  </si>
  <si>
    <t>Осуществление государственных полномочий в области социальной защиты населения</t>
  </si>
  <si>
    <t>Осуществление государственных полномочий в сфере государственного управления</t>
  </si>
  <si>
    <t>24202R0270</t>
  </si>
  <si>
    <t>1730579581</t>
  </si>
  <si>
    <t>8800079220</t>
  </si>
  <si>
    <t>1420171201</t>
  </si>
  <si>
    <t>Иные межбюджетные трансферты на организацию и проведение конкурса на лучшую организацию сферы жилищно-коммунального хозяйства Забайкальского края</t>
  </si>
  <si>
    <t>2730374303</t>
  </si>
  <si>
    <t>15102R5190</t>
  </si>
  <si>
    <t>15106R5190</t>
  </si>
  <si>
    <t>19703R5150</t>
  </si>
  <si>
    <t>0130279205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</si>
  <si>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</si>
  <si>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 муниципальных районов (городских округов) Забайкальского края</t>
  </si>
  <si>
    <t>Дотации, связанные с особым режимом безопасного функционирования закрытых административно-территориальных образований</t>
  </si>
  <si>
    <t>Государственная поддержка малого и среднего предпринимательства в субъектах Российской Федерации</t>
  </si>
  <si>
    <t>032I555270</t>
  </si>
  <si>
    <t>Государственная поддержка отрасли культуры</t>
  </si>
  <si>
    <t>151A155190</t>
  </si>
  <si>
    <t>Мероприятия государственной программы Российской Федерации "Доступная среда"</t>
  </si>
  <si>
    <t>Мероприятия по переселению граждан из ветхого и аварийного жилья в зоне Байкало-Амурской магистрали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</si>
  <si>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</si>
  <si>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Обеспечение основных требований действующего законодательства в области антитеррористической безопасности образовательных организаций</t>
  </si>
  <si>
    <t>1410671440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</si>
  <si>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</si>
  <si>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Осуществление городским округом "Город Чита" функций административного центра (столицы) Забайкальского края</t>
  </si>
  <si>
    <t>Поддержка отрасли культуры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</si>
  <si>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</si>
  <si>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Поддержка экономического и социального развития коренных малочисленных народов Севера, Сибири и Дальнего Востока</t>
  </si>
  <si>
    <t>Проектирование и строительство троллейбусных линий</t>
  </si>
  <si>
    <t>131G474506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</si>
  <si>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</si>
  <si>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Реализация мероприятий по ликвидации мест несанкционированного размещения отходов</t>
  </si>
  <si>
    <t>0820177264</t>
  </si>
  <si>
    <t>Реализация мероприятий по обеспечению жильем молодых семей</t>
  </si>
  <si>
    <t>Реализация программ формирования современной городской среды</t>
  </si>
  <si>
    <t>291F255550</t>
  </si>
  <si>
    <t>142E250970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</si>
  <si>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</si>
  <si>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141P252320</t>
  </si>
  <si>
    <t>Субсидии бюджетам муниципальных районов и городских округов в целях софинансирования расходных обязательств бюджета муниципального района (городского округа) по оплате труда работников учреждений бюджетной сферы, финансируемых за счет средств муниципального района (городского округа)</t>
  </si>
  <si>
    <t>0130278180</t>
  </si>
  <si>
    <t>Субсидии на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</si>
  <si>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2420172270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</si>
  <si>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</si>
  <si>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</si>
  <si>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</si>
  <si>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133R153930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</si>
  <si>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</si>
  <si>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</si>
  <si>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</si>
  <si>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</si>
  <si>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</si>
  <si>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Организация проведения мероприятий по содержанию безнадзорных животных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</si>
  <si>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</si>
  <si>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</si>
  <si>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</si>
  <si>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</si>
  <si>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государственных полномочий в области образования</t>
  </si>
  <si>
    <t>Осуществление государственных полномочий в сфере труда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</si>
  <si>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</si>
  <si>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</si>
  <si>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Осуществление первичного воинского учета на территориях, где отсутствуют военные комиссариаты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</si>
  <si>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</si>
  <si>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</si>
  <si>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</si>
  <si>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</si>
  <si>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Субвенция на предоставление дотаций поселениям на выравнивание бюджетной обеспеченности</t>
  </si>
  <si>
    <t>Предоставление иных межбюджетных трансфертов на организацию и проведение Международного бурятского фестиваля "Алтаргана"</t>
  </si>
  <si>
    <t>2120472806</t>
  </si>
  <si>
    <t>Предупреждение и ликвидация последствий чрезвычайных ситуаций и стихийных бедствий природного и техногенного характера</t>
  </si>
  <si>
    <t>Реализация мероприятий плана социального развития центров экономического роста Забайкальского края (иные межбюджетные трансферты бюджетам муниципальных районов и городских округов)</t>
  </si>
  <si>
    <t>133065505М</t>
  </si>
  <si>
    <t>141075505М</t>
  </si>
  <si>
    <t>142045505М</t>
  </si>
  <si>
    <t>151085505М</t>
  </si>
  <si>
    <t>184015505М</t>
  </si>
  <si>
    <t>291045505М</t>
  </si>
  <si>
    <t>14107Ц505М</t>
  </si>
  <si>
    <t>15108Ц505М</t>
  </si>
  <si>
    <t>18401Ц505М</t>
  </si>
  <si>
    <t>29104Ц505М</t>
  </si>
  <si>
    <t>Резервные фонды исполнительных органов государственной власти субъекта Российской Федерации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</si>
  <si>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</si>
  <si>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291F254240</t>
  </si>
  <si>
    <t>Сведения о предоставлении из бюджета Забайкальского края межбюджетных трансфертов местным бюджетам 
за 2020 год</t>
  </si>
  <si>
    <t>Дотация на компенсацию снижения поступдения налоговых и неналоговых доходов бюджетов муниципальных районов, в том числепреобразованных в муниципальные округа, и городских округов Забайкальского края</t>
  </si>
  <si>
    <t>0130278030</t>
  </si>
  <si>
    <t>Иные выплаты за достижение показателей деятельности органов исполнительной власти субъектов Российской Федерации за счет средств дотации (грантов) бюджетам субъектов Российской Федерации, для бюджетов муниципальных образований</t>
  </si>
  <si>
    <t>8800079491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</si>
  <si>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</si>
  <si>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14207R2550</t>
  </si>
  <si>
    <t>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</si>
  <si>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28301R1780</t>
  </si>
  <si>
    <t>Модернизация региональных и муниципальных детских школ искусств по видам искусств</t>
  </si>
  <si>
    <t>15105R3060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</si>
  <si>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</si>
  <si>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14203R3040</t>
  </si>
  <si>
    <t>Развитие транспортной инфраструктуры на сельских территориях</t>
  </si>
  <si>
    <t>32301R3720</t>
  </si>
  <si>
    <t>Реализация мероприятий по комплексному развитию сельских территорий</t>
  </si>
  <si>
    <t>32101R5760</t>
  </si>
  <si>
    <t>32201R5760</t>
  </si>
  <si>
    <t>32302R5760</t>
  </si>
  <si>
    <t>32303R5760</t>
  </si>
  <si>
    <t>Реализация мероприятий по укреплению единства российской нации и этнокультурному развитию народов России</t>
  </si>
  <si>
    <t>19702R5160</t>
  </si>
  <si>
    <t>Реализация мероприятий федеральной целевой программы "Увековечение памяти погибших при защите Отечества на 2019-2024 годы"</t>
  </si>
  <si>
    <t>31203R2990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</si>
  <si>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</si>
  <si>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Создание дополнительных мест для детей в возрасте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</si>
  <si>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141P271443</t>
  </si>
  <si>
    <t>Создание центров цифрового образования детей</t>
  </si>
  <si>
    <t>145E452190</t>
  </si>
  <si>
    <t>2710174102</t>
  </si>
  <si>
    <t>Субсидии на развитие социальной инфраструктуры городского поселения "Город Краснокаменск" и муниципального района "Город Краснокаменск и Краснокаменский район"</t>
  </si>
  <si>
    <t>1210274770</t>
  </si>
  <si>
    <t>Субсидия на реализацию мероприятий по осуществлению расходов, связанных с созданием центров цифрового образования детей</t>
  </si>
  <si>
    <t>145E471442</t>
  </si>
  <si>
    <t>Финансовое обеспечение мероприятий федеральной целевой программы "Развитие физической культуры и спорта в Российской Федерации на 2016-2020 годы"</t>
  </si>
  <si>
    <t>184P554950</t>
  </si>
  <si>
    <t>05Д0279263</t>
  </si>
  <si>
    <t>Обеспечение льготным питанием детей из малоимущих семей, обучающихся в муниципальных общеобразовательных организациях Забайкальского края</t>
  </si>
  <si>
    <t>05Д0277263</t>
  </si>
  <si>
    <t>Проведение Всероссийской переписи населения 2020 года</t>
  </si>
  <si>
    <t>8800054690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</si>
  <si>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</si>
  <si>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1420153030</t>
  </si>
  <si>
    <t>Иные межбюджетные трансферты бюджетам муниципальных образований - победителям Всероссийского конкурса лучших проектов создания комфортной городской среды</t>
  </si>
  <si>
    <t>291F274240</t>
  </si>
  <si>
    <t>Иные межбюджетные трансферты бюджетам муниципальных районов (городских округов) за достижение значений (уровней) показателей по итогам рейтинга</t>
  </si>
  <si>
    <t>8800078200</t>
  </si>
  <si>
    <t>Иные межбюджетные трансферты бюджетам муниципальных районов и городских округов Забайкальского края за достигнутые показатели по итогам общероссийского голосования по поправкам в Конституцию Российской Федерации</t>
  </si>
  <si>
    <t>8800079109</t>
  </si>
  <si>
    <t>Обеспечение выплат районных коэффициентов и процентных надбавок за стаж работы в районах Крайнего Севера и приравненных к ним местностях, а также остальных районах Севера, где установлены районные коэффициенты к ежемесячному денежному вознаграждению, за классное руководство педагогическим работникам муниципальных общеобразовательных организаций</t>
  </si>
  <si>
    <t>1420171030</t>
  </si>
  <si>
    <t>Оказание содействия в подготовке и проведении общероссийского голосования, а также в информировании граждан Российской Федерации о такой подготовке</t>
  </si>
  <si>
    <t>880W009108</t>
  </si>
  <si>
    <t>Поддержка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</si>
  <si>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1410471446</t>
  </si>
  <si>
    <t>184135505М</t>
  </si>
  <si>
    <t>184145505М</t>
  </si>
  <si>
    <t>Реализация мероприятий плана социального развития центров экономического роста Забайкальского края за счет средств краевого бюджета (иные межбюджетные трансферты бюджетам муниципальных районов и городских округов)</t>
  </si>
  <si>
    <t>Содержание автомобильных дорог общего пользования местного значения и искусственных сооружений на них в границах населенных пунктов</t>
  </si>
  <si>
    <t>1330374316</t>
  </si>
  <si>
    <t>Создание виртуальных концертных залов</t>
  </si>
  <si>
    <t>151A354530</t>
  </si>
  <si>
    <t>Создание модельных муниципальных библиотек</t>
  </si>
  <si>
    <t>151A154540</t>
  </si>
  <si>
    <t>Создание условий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</si>
  <si>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1420871444</t>
  </si>
  <si>
    <t>Финансовое обеспечение дорожной деятельности в целях реализации мероприятий в городских агломерациях в том числе за счет средств резервного фонда Правительства Российской Федерации</t>
  </si>
  <si>
    <t>133R158560</t>
  </si>
  <si>
    <t>4. Иные межбюджетные трансферты - всего:</t>
  </si>
  <si>
    <t>3. Субвенции - всего:</t>
  </si>
  <si>
    <t>Модернизация и закрытие котельных с их переводом на централизованное теплоснабжение</t>
  </si>
  <si>
    <t>082G474508</t>
  </si>
  <si>
    <t>План по закону первоначальный
(1778-ЗЗК от 19.12.2019 г.)</t>
  </si>
  <si>
    <t>План по закону о бюджете уточненный
(1897-ЗЗК от 30.12.2020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</si>
</sst>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49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4"/>
    <xf numFmtId="0" fontId="1" fillId="4" borderId="6"/>
    <xf numFmtId="0" fontId="1" fillId="4" borderId="6">
      <alignment horizontal="center"/>
    </xf>
    <xf numFmtId="0" fontId="1" fillId="4" borderId="1">
      <alignment horizontal="center"/>
    </xf>
    <xf numFmtId="4" fontId="1" fillId="0" borderId="2">
      <alignment horizontal="right" vertical="top" shrinkToFit="1"/>
    </xf>
    <xf numFmtId="49" fontId="3" fillId="0" borderId="2">
      <alignment horizontal="left" vertical="top" wrapText="1"/>
    </xf>
    <xf numFmtId="0" fontId="1" fillId="4" borderId="1">
      <alignment horizontal="left"/>
    </xf>
    <xf numFmtId="4" fontId="1" fillId="0" borderId="3">
      <alignment horizontal="right" shrinkToFit="1"/>
    </xf>
    <xf numFmtId="4" fontId="1" fillId="0" borderId="1">
      <alignment horizontal="right" shrinkToFit="1"/>
    </xf>
    <xf numFmtId="0" fontId="1" fillId="4" borderId="4">
      <alignment horizontal="center"/>
    </xf>
    <xf numFmtId="43" fontId="5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4" applyNumberFormat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" fillId="0" borderId="1" xfId="6" applyNumberFormat="1" applyAlignment="1" applyProtection="1">
      <alignment horizontal="right" vertical="center"/>
    </xf>
    <xf numFmtId="0" fontId="1" fillId="0" borderId="1" xfId="2" applyNumberFormat="1" applyAlignment="1" applyProtection="1">
      <alignment vertical="center"/>
    </xf>
    <xf numFmtId="0" fontId="3" fillId="0" borderId="1" xfId="2" applyNumberFormat="1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8" fillId="5" borderId="1" xfId="6" applyNumberFormat="1" applyFont="1" applyFill="1" applyAlignment="1" applyProtection="1">
      <alignment horizontal="center" vertical="center"/>
    </xf>
    <xf numFmtId="0" fontId="1" fillId="0" borderId="1" xfId="2" applyNumberFormat="1" applyAlignment="1" applyProtection="1">
      <alignment horizontal="center" vertical="center"/>
    </xf>
    <xf numFmtId="0" fontId="1" fillId="5" borderId="1" xfId="2" applyNumberFormat="1" applyFill="1" applyAlignment="1" applyProtection="1">
      <alignment horizontal="center" vertical="center"/>
    </xf>
    <xf numFmtId="164" fontId="1" fillId="0" borderId="1" xfId="2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4" fontId="10" fillId="0" borderId="0" xfId="0" applyNumberFormat="1" applyFont="1"/>
    <xf numFmtId="4" fontId="0" fillId="0" borderId="0" xfId="0" applyNumberFormat="1" applyAlignment="1" applyProtection="1">
      <alignment horizontal="center" vertical="center"/>
      <protection locked="0"/>
    </xf>
    <xf numFmtId="43" fontId="0" fillId="0" borderId="0" xfId="33" applyFont="1" applyAlignment="1" applyProtection="1">
      <alignment horizontal="center" vertical="center"/>
      <protection locked="0"/>
    </xf>
    <xf numFmtId="0" fontId="1" fillId="0" borderId="1" xfId="2" applyNumberForma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1" xfId="14" applyNumberFormat="1" applyBorder="1" applyAlignment="1" applyProtection="1">
      <alignment vertical="center"/>
    </xf>
    <xf numFmtId="0" fontId="11" fillId="0" borderId="16" xfId="10" applyNumberFormat="1" applyFont="1" applyFill="1" applyBorder="1" applyAlignment="1" applyProtection="1">
      <alignment horizontal="left" vertical="center" wrapText="1"/>
    </xf>
    <xf numFmtId="49" fontId="11" fillId="0" borderId="2" xfId="10" applyFont="1" applyFill="1" applyBorder="1" applyAlignment="1" applyProtection="1">
      <alignment horizontal="center" vertical="center" wrapText="1"/>
    </xf>
    <xf numFmtId="0" fontId="11" fillId="0" borderId="18" xfId="10" applyNumberFormat="1" applyFont="1" applyFill="1" applyBorder="1" applyAlignment="1" applyProtection="1">
      <alignment horizontal="left" vertical="center" wrapText="1"/>
    </xf>
    <xf numFmtId="49" fontId="11" fillId="0" borderId="19" xfId="10" applyFont="1" applyFill="1" applyBorder="1" applyAlignment="1" applyProtection="1">
      <alignment horizontal="center" vertical="center" wrapText="1"/>
    </xf>
    <xf numFmtId="0" fontId="11" fillId="0" borderId="18" xfId="9" applyNumberFormat="1" applyFont="1" applyFill="1" applyBorder="1" applyAlignment="1" applyProtection="1">
      <alignment horizontal="center" vertical="center" shrinkToFit="1"/>
    </xf>
    <xf numFmtId="0" fontId="11" fillId="0" borderId="26" xfId="9" applyNumberFormat="1" applyFont="1" applyFill="1" applyBorder="1" applyAlignment="1" applyProtection="1">
      <alignment horizontal="center" vertical="center" shrinkToFit="1"/>
    </xf>
    <xf numFmtId="0" fontId="11" fillId="0" borderId="20" xfId="8" applyNumberFormat="1" applyFont="1" applyFill="1" applyBorder="1" applyAlignment="1" applyProtection="1">
      <alignment horizontal="center" vertical="center"/>
    </xf>
    <xf numFmtId="0" fontId="11" fillId="0" borderId="20" xfId="2" applyNumberFormat="1" applyFont="1" applyFill="1" applyBorder="1" applyAlignment="1" applyProtection="1">
      <alignment horizontal="center" vertical="center"/>
    </xf>
    <xf numFmtId="0" fontId="11" fillId="0" borderId="21" xfId="2" applyNumberFormat="1" applyFont="1" applyFill="1" applyBorder="1" applyAlignment="1" applyProtection="1">
      <alignment horizontal="center" vertical="center"/>
    </xf>
    <xf numFmtId="49" fontId="7" fillId="7" borderId="12" xfId="10" applyFont="1" applyFill="1" applyBorder="1" applyAlignment="1" applyProtection="1">
      <alignment horizontal="left" vertical="center" wrapText="1"/>
    </xf>
    <xf numFmtId="49" fontId="11" fillId="7" borderId="13" xfId="10" applyFont="1" applyFill="1" applyBorder="1" applyAlignment="1" applyProtection="1">
      <alignment horizontal="left" vertical="center" wrapText="1"/>
    </xf>
    <xf numFmtId="164" fontId="7" fillId="7" borderId="14" xfId="8" applyNumberFormat="1" applyFont="1" applyFill="1" applyBorder="1" applyAlignment="1" applyProtection="1">
      <alignment horizontal="center" vertical="center"/>
    </xf>
    <xf numFmtId="164" fontId="7" fillId="7" borderId="15" xfId="8" applyNumberFormat="1" applyFont="1" applyFill="1" applyBorder="1" applyAlignment="1" applyProtection="1">
      <alignment horizontal="center" vertical="center"/>
    </xf>
    <xf numFmtId="164" fontId="11" fillId="0" borderId="17" xfId="2" applyNumberFormat="1" applyFont="1" applyFill="1" applyBorder="1" applyAlignment="1" applyProtection="1">
      <alignment horizontal="center" vertical="center"/>
    </xf>
    <xf numFmtId="0" fontId="7" fillId="7" borderId="22" xfId="10" applyNumberFormat="1" applyFont="1" applyFill="1" applyBorder="1" applyAlignment="1" applyProtection="1">
      <alignment horizontal="left" vertical="center" wrapText="1"/>
    </xf>
    <xf numFmtId="49" fontId="7" fillId="7" borderId="14" xfId="10" applyFont="1" applyFill="1" applyBorder="1" applyAlignment="1" applyProtection="1">
      <alignment horizontal="center" vertical="center" wrapText="1"/>
    </xf>
    <xf numFmtId="0" fontId="11" fillId="0" borderId="7" xfId="10" applyNumberFormat="1" applyFont="1" applyFill="1" applyBorder="1" applyAlignment="1" applyProtection="1">
      <alignment horizontal="left" vertical="center" wrapText="1"/>
    </xf>
    <xf numFmtId="49" fontId="11" fillId="0" borderId="7" xfId="10" applyFont="1" applyFill="1" applyBorder="1" applyAlignment="1" applyProtection="1">
      <alignment horizontal="center" vertical="center" wrapText="1"/>
    </xf>
    <xf numFmtId="0" fontId="11" fillId="0" borderId="7" xfId="10" applyNumberFormat="1" applyFont="1" applyFill="1" applyBorder="1" applyAlignment="1" applyProtection="1">
      <alignment vertical="center" wrapText="1"/>
    </xf>
    <xf numFmtId="0" fontId="11" fillId="0" borderId="23" xfId="10" applyNumberFormat="1" applyFont="1" applyFill="1" applyBorder="1" applyAlignment="1" applyProtection="1">
      <alignment horizontal="left" vertical="center" wrapText="1"/>
    </xf>
    <xf numFmtId="0" fontId="11" fillId="0" borderId="23" xfId="10" applyNumberFormat="1" applyFont="1" applyFill="1" applyBorder="1" applyAlignment="1" applyProtection="1">
      <alignment vertical="center" wrapText="1"/>
    </xf>
    <xf numFmtId="0" fontId="7" fillId="7" borderId="12" xfId="10" applyNumberFormat="1" applyFont="1" applyFill="1" applyBorder="1" applyAlignment="1" applyProtection="1">
      <alignment horizontal="left" vertical="center" wrapText="1"/>
    </xf>
    <xf numFmtId="4" fontId="7" fillId="7" borderId="13" xfId="10" applyNumberFormat="1" applyFont="1" applyFill="1" applyBorder="1" applyAlignment="1" applyProtection="1">
      <alignment horizontal="center" vertical="center" wrapText="1"/>
    </xf>
    <xf numFmtId="0" fontId="11" fillId="0" borderId="27" xfId="10" applyNumberFormat="1" applyFont="1" applyFill="1" applyBorder="1" applyAlignment="1" applyProtection="1">
      <alignment vertical="center" wrapText="1"/>
    </xf>
    <xf numFmtId="49" fontId="11" fillId="0" borderId="30" xfId="10" applyFont="1" applyFill="1" applyBorder="1" applyAlignment="1" applyProtection="1">
      <alignment horizontal="center" vertical="center" wrapText="1"/>
    </xf>
    <xf numFmtId="0" fontId="11" fillId="0" borderId="28" xfId="10" applyNumberFormat="1" applyFont="1" applyFill="1" applyBorder="1" applyAlignment="1" applyProtection="1">
      <alignment horizontal="left" vertical="center" wrapText="1"/>
    </xf>
    <xf numFmtId="0" fontId="11" fillId="0" borderId="27" xfId="10" applyNumberFormat="1" applyFont="1" applyFill="1" applyBorder="1" applyAlignment="1" applyProtection="1">
      <alignment horizontal="left" vertical="center" wrapText="1"/>
    </xf>
    <xf numFmtId="49" fontId="11" fillId="0" borderId="6" xfId="10" applyFont="1" applyFill="1" applyBorder="1" applyAlignment="1" applyProtection="1">
      <alignment horizontal="center" vertical="center" wrapText="1"/>
    </xf>
    <xf numFmtId="0" fontId="11" fillId="0" borderId="28" xfId="10" applyNumberFormat="1" applyFont="1" applyFill="1" applyBorder="1" applyAlignment="1" applyProtection="1">
      <alignment vertical="center" wrapText="1"/>
    </xf>
    <xf numFmtId="49" fontId="11" fillId="0" borderId="8" xfId="10" applyFont="1" applyFill="1" applyBorder="1" applyAlignment="1" applyProtection="1">
      <alignment horizontal="center" vertical="center" wrapText="1"/>
    </xf>
    <xf numFmtId="49" fontId="11" fillId="0" borderId="10" xfId="10" applyFont="1" applyFill="1" applyBorder="1" applyAlignment="1" applyProtection="1">
      <alignment horizontal="center" vertical="center" wrapText="1"/>
    </xf>
    <xf numFmtId="0" fontId="7" fillId="6" borderId="19" xfId="12" applyNumberFormat="1" applyFont="1" applyFill="1" applyBorder="1" applyAlignment="1" applyProtection="1">
      <alignment horizontal="left" vertical="center"/>
    </xf>
    <xf numFmtId="164" fontId="7" fillId="7" borderId="14" xfId="2" applyNumberFormat="1" applyFont="1" applyFill="1" applyBorder="1" applyAlignment="1" applyProtection="1">
      <alignment horizontal="center" vertical="center"/>
    </xf>
    <xf numFmtId="164" fontId="7" fillId="7" borderId="15" xfId="2" applyNumberFormat="1" applyFont="1" applyFill="1" applyBorder="1" applyAlignment="1" applyProtection="1">
      <alignment horizontal="center" vertical="center"/>
    </xf>
    <xf numFmtId="164" fontId="7" fillId="6" borderId="20" xfId="2" applyNumberFormat="1" applyFont="1" applyFill="1" applyBorder="1" applyAlignment="1" applyProtection="1">
      <alignment horizontal="center" vertical="center"/>
    </xf>
    <xf numFmtId="164" fontId="7" fillId="6" borderId="21" xfId="2" applyNumberFormat="1" applyFont="1" applyFill="1" applyBorder="1" applyAlignment="1" applyProtection="1">
      <alignment horizontal="center" vertical="center"/>
    </xf>
    <xf numFmtId="0" fontId="7" fillId="6" borderId="18" xfId="12" applyNumberFormat="1" applyFont="1" applyFill="1" applyBorder="1" applyAlignment="1" applyProtection="1">
      <alignment horizontal="left" vertical="center" wrapText="1"/>
    </xf>
    <xf numFmtId="49" fontId="7" fillId="7" borderId="13" xfId="10" applyFont="1" applyFill="1" applyBorder="1" applyAlignment="1" applyProtection="1">
      <alignment horizontal="center" vertical="center" wrapText="1"/>
    </xf>
    <xf numFmtId="164" fontId="11" fillId="0" borderId="7" xfId="8" applyNumberFormat="1" applyFont="1" applyFill="1" applyBorder="1" applyAlignment="1" applyProtection="1">
      <alignment horizontal="center" vertical="center"/>
    </xf>
    <xf numFmtId="164" fontId="11" fillId="0" borderId="7" xfId="2" applyNumberFormat="1" applyFont="1" applyFill="1" applyBorder="1" applyAlignment="1" applyProtection="1">
      <alignment horizontal="center" vertical="center"/>
    </xf>
    <xf numFmtId="164" fontId="11" fillId="0" borderId="20" xfId="8" applyNumberFormat="1" applyFont="1" applyFill="1" applyBorder="1" applyAlignment="1" applyProtection="1">
      <alignment horizontal="center" vertical="center"/>
    </xf>
    <xf numFmtId="164" fontId="11" fillId="0" borderId="20" xfId="2" applyNumberFormat="1" applyFont="1" applyFill="1" applyBorder="1" applyAlignment="1" applyProtection="1">
      <alignment horizontal="center" vertical="center"/>
    </xf>
    <xf numFmtId="164" fontId="11" fillId="0" borderId="21" xfId="2" applyNumberFormat="1" applyFont="1" applyFill="1" applyBorder="1" applyAlignment="1" applyProtection="1">
      <alignment horizontal="center" vertical="center"/>
    </xf>
    <xf numFmtId="164" fontId="12" fillId="0" borderId="7" xfId="8" applyNumberFormat="1" applyFont="1" applyFill="1" applyBorder="1" applyAlignment="1" applyProtection="1">
      <alignment horizontal="center" vertical="center"/>
    </xf>
    <xf numFmtId="164" fontId="12" fillId="0" borderId="7" xfId="0" applyNumberFormat="1" applyFont="1" applyFill="1" applyBorder="1" applyAlignment="1" applyProtection="1">
      <alignment horizontal="center" vertical="center"/>
      <protection locked="0" hidden="1"/>
    </xf>
    <xf numFmtId="164" fontId="11" fillId="0" borderId="11" xfId="2" applyNumberFormat="1" applyFont="1" applyFill="1" applyBorder="1" applyAlignment="1" applyProtection="1">
      <alignment horizontal="center" vertical="center"/>
    </xf>
    <xf numFmtId="164" fontId="11" fillId="0" borderId="29" xfId="2" applyNumberFormat="1" applyFont="1" applyFill="1" applyBorder="1" applyAlignment="1" applyProtection="1">
      <alignment horizontal="center" vertical="center"/>
    </xf>
    <xf numFmtId="0" fontId="8" fillId="5" borderId="1" xfId="6" applyNumberFormat="1" applyFont="1" applyFill="1" applyAlignment="1" applyProtection="1">
      <alignment horizontal="right" vertical="center"/>
    </xf>
    <xf numFmtId="0" fontId="11" fillId="0" borderId="13" xfId="7" applyNumberFormat="1" applyFont="1" applyFill="1" applyBorder="1" applyAlignment="1" applyProtection="1">
      <alignment horizontal="center" vertical="center" wrapText="1"/>
    </xf>
    <xf numFmtId="0" fontId="11" fillId="0" borderId="9" xfId="7" applyFont="1" applyFill="1" applyBorder="1" applyAlignment="1" applyProtection="1">
      <alignment horizontal="center" vertical="center" wrapText="1"/>
      <protection locked="0"/>
    </xf>
    <xf numFmtId="0" fontId="11" fillId="0" borderId="24" xfId="7" applyNumberFormat="1" applyFont="1" applyFill="1" applyBorder="1" applyAlignment="1" applyProtection="1">
      <alignment horizontal="center" vertical="center" wrapText="1"/>
    </xf>
    <xf numFmtId="0" fontId="11" fillId="0" borderId="25" xfId="7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Alignment="1" applyProtection="1">
      <alignment horizontal="center" vertical="center" wrapText="1"/>
    </xf>
    <xf numFmtId="0" fontId="7" fillId="0" borderId="1" xfId="4" applyNumberFormat="1" applyFont="1" applyAlignment="1" applyProtection="1">
      <alignment horizontal="center" vertical="center"/>
    </xf>
    <xf numFmtId="0" fontId="8" fillId="5" borderId="1" xfId="6" applyNumberFormat="1" applyFont="1" applyFill="1" applyAlignment="1" applyProtection="1">
      <alignment horizontal="right" vertical="center"/>
    </xf>
    <xf numFmtId="0" fontId="8" fillId="5" borderId="1" xfId="6" applyFont="1" applyFill="1" applyAlignment="1" applyProtection="1">
      <alignment horizontal="right" vertical="center"/>
      <protection locked="0"/>
    </xf>
    <xf numFmtId="0" fontId="11" fillId="0" borderId="12" xfId="7" applyNumberFormat="1" applyFont="1" applyFill="1" applyBorder="1" applyAlignment="1" applyProtection="1">
      <alignment horizontal="center" vertical="center" wrapText="1"/>
    </xf>
    <xf numFmtId="0" fontId="11" fillId="0" borderId="16" xfId="7" applyFont="1" applyFill="1" applyBorder="1" applyAlignment="1" applyProtection="1">
      <alignment horizontal="center" vertical="center" wrapText="1"/>
      <protection locked="0"/>
    </xf>
    <xf numFmtId="0" fontId="11" fillId="0" borderId="2" xfId="7" applyFont="1" applyFill="1" applyBorder="1" applyAlignment="1" applyProtection="1">
      <alignment horizontal="center" vertical="center" wrapText="1"/>
      <protection locked="0"/>
    </xf>
  </cellXfs>
  <cellStyles count="34">
    <cellStyle name="br" xfId="18"/>
    <cellStyle name="col" xfId="17"/>
    <cellStyle name="style0" xfId="19"/>
    <cellStyle name="td" xfId="20"/>
    <cellStyle name="tr" xfId="16"/>
    <cellStyle name="xl21" xfId="21"/>
    <cellStyle name="xl22" xfId="1"/>
    <cellStyle name="xl23" xfId="2"/>
    <cellStyle name="xl24" xfId="3"/>
    <cellStyle name="xl25" xfId="4"/>
    <cellStyle name="xl26" xfId="5"/>
    <cellStyle name="xl27" xfId="6"/>
    <cellStyle name="xl28" xfId="22"/>
    <cellStyle name="xl29" xfId="7"/>
    <cellStyle name="xl30" xfId="8"/>
    <cellStyle name="xl31" xfId="9"/>
    <cellStyle name="xl32" xfId="23"/>
    <cellStyle name="xl33" xfId="12"/>
    <cellStyle name="xl34" xfId="13"/>
    <cellStyle name="xl35" xfId="24"/>
    <cellStyle name="xl36" xfId="14"/>
    <cellStyle name="xl37" xfId="15"/>
    <cellStyle name="xl38" xfId="10"/>
    <cellStyle name="xl39" xfId="11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Обычный" xfId="0" builtinId="0"/>
    <cellStyle name="Финансовый" xfId="33" builtinId="3"/>
  </cellStyles>
  <dxfs count="0"/>
  <tableStyles count="0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120"/>
  <sheetViews>
    <sheetView showGridLines="0" tabSelected="1" zoomScaleNormal="100" zoomScaleSheetLayoutView="100" workbookViewId="0">
      <pane ySplit="6" topLeftCell="A7" activePane="bottomLeft" state="frozen"/>
      <selection pane="bottomLeft" activeCell="B4" sqref="B4:B5"/>
    </sheetView>
  </sheetViews>
  <sheetFormatPr defaultRowHeight="15" outlineLevelRow="1" x14ac:dyDescent="0.25"/>
  <cols>
    <col min="1" max="1" width="53.85546875" style="2" customWidth="1"/>
    <col min="2" max="2" width="20.7109375" style="2" customWidth="1"/>
    <col min="3" max="3" width="18.5703125" style="11" customWidth="1"/>
    <col min="4" max="4" width="18.5703125" style="12" customWidth="1"/>
    <col min="5" max="5" width="21" style="11" customWidth="1"/>
    <col min="6" max="6" width="19.140625" style="11" customWidth="1"/>
    <col min="7" max="7" width="0.140625" style="2" customWidth="1"/>
    <col min="8" max="16384" width="9.140625" style="2"/>
  </cols>
  <sheetData>
    <row r="1" spans="1:7" ht="46.5" customHeight="1" x14ac:dyDescent="0.25">
      <c r="A1" s="71" t="s">
        <v>130</v>
      </c>
      <c r="B1" s="71"/>
      <c r="C1" s="71"/>
      <c r="D1" s="71"/>
      <c r="E1" s="71"/>
      <c r="F1" s="71"/>
      <c r="G1" s="1"/>
    </row>
    <row r="2" spans="1:7" ht="15.75" x14ac:dyDescent="0.25">
      <c r="A2" s="72"/>
      <c r="B2" s="72"/>
      <c r="C2" s="72"/>
      <c r="D2" s="72"/>
      <c r="E2" s="72"/>
      <c r="F2" s="72"/>
      <c r="G2" s="1"/>
    </row>
    <row r="3" spans="1:7" ht="15.75" thickBot="1" x14ac:dyDescent="0.3">
      <c r="A3" s="73"/>
      <c r="B3" s="74"/>
      <c r="C3" s="7"/>
      <c r="D3" s="7"/>
      <c r="E3" s="7"/>
      <c r="F3" s="66" t="s">
        <v>32</v>
      </c>
      <c r="G3" s="3"/>
    </row>
    <row r="4" spans="1:7" ht="15" customHeight="1" x14ac:dyDescent="0.25">
      <c r="A4" s="75" t="s">
        <v>0</v>
      </c>
      <c r="B4" s="67" t="s">
        <v>33</v>
      </c>
      <c r="C4" s="67" t="s">
        <v>202</v>
      </c>
      <c r="D4" s="67" t="s">
        <v>203</v>
      </c>
      <c r="E4" s="67" t="s">
        <v>35</v>
      </c>
      <c r="F4" s="69" t="s">
        <v>1</v>
      </c>
      <c r="G4" s="4"/>
    </row>
    <row r="5" spans="1:7" ht="62.25" customHeight="1" x14ac:dyDescent="0.25">
      <c r="A5" s="76"/>
      <c r="B5" s="77"/>
      <c r="C5" s="68"/>
      <c r="D5" s="68"/>
      <c r="E5" s="68"/>
      <c r="F5" s="70"/>
      <c r="G5" s="4"/>
    </row>
    <row r="6" spans="1:7" ht="16.5" thickBot="1" x14ac:dyDescent="0.3">
      <c r="A6" s="23">
        <v>1</v>
      </c>
      <c r="B6" s="24">
        <v>2</v>
      </c>
      <c r="C6" s="25">
        <v>3</v>
      </c>
      <c r="D6" s="25">
        <v>4</v>
      </c>
      <c r="E6" s="26">
        <v>5</v>
      </c>
      <c r="F6" s="27">
        <v>6</v>
      </c>
      <c r="G6" s="4"/>
    </row>
    <row r="7" spans="1:7" ht="19.5" customHeight="1" x14ac:dyDescent="0.25">
      <c r="A7" s="28" t="s">
        <v>2</v>
      </c>
      <c r="B7" s="29"/>
      <c r="C7" s="30">
        <f>SUM(C8:C12)</f>
        <v>4689492.0999999996</v>
      </c>
      <c r="D7" s="30">
        <f t="shared" ref="D7:F7" si="0">SUM(D8:D12)</f>
        <v>5210150</v>
      </c>
      <c r="E7" s="30">
        <f t="shared" si="0"/>
        <v>5238802.3999999994</v>
      </c>
      <c r="F7" s="31">
        <f t="shared" si="0"/>
        <v>5238802.3</v>
      </c>
      <c r="G7" s="4"/>
    </row>
    <row r="8" spans="1:7" s="17" customFormat="1" ht="55.5" customHeight="1" outlineLevel="1" x14ac:dyDescent="0.25">
      <c r="A8" s="19" t="s">
        <v>57</v>
      </c>
      <c r="B8" s="20" t="s">
        <v>3</v>
      </c>
      <c r="C8" s="57">
        <v>4490537.0999999996</v>
      </c>
      <c r="D8" s="58">
        <v>4490537.0999999996</v>
      </c>
      <c r="E8" s="58">
        <v>4490537.0999999996</v>
      </c>
      <c r="F8" s="32">
        <v>4490537.0999999996</v>
      </c>
      <c r="G8" s="16"/>
    </row>
    <row r="9" spans="1:7" s="17" customFormat="1" ht="54.75" customHeight="1" outlineLevel="1" x14ac:dyDescent="0.25">
      <c r="A9" s="19" t="s">
        <v>58</v>
      </c>
      <c r="B9" s="20" t="s">
        <v>4</v>
      </c>
      <c r="C9" s="57">
        <v>168214</v>
      </c>
      <c r="D9" s="58">
        <v>346944.9</v>
      </c>
      <c r="E9" s="58">
        <v>353187.3</v>
      </c>
      <c r="F9" s="32">
        <v>353187.2</v>
      </c>
      <c r="G9" s="16"/>
    </row>
    <row r="10" spans="1:7" s="17" customFormat="1" ht="55.5" customHeight="1" outlineLevel="1" x14ac:dyDescent="0.25">
      <c r="A10" s="19" t="s">
        <v>59</v>
      </c>
      <c r="B10" s="20" t="s">
        <v>5</v>
      </c>
      <c r="C10" s="57">
        <v>30741</v>
      </c>
      <c r="D10" s="58">
        <v>30741</v>
      </c>
      <c r="E10" s="58">
        <v>30741</v>
      </c>
      <c r="F10" s="32">
        <v>30741</v>
      </c>
      <c r="G10" s="16"/>
    </row>
    <row r="11" spans="1:7" s="17" customFormat="1" ht="84.75" customHeight="1" outlineLevel="1" x14ac:dyDescent="0.25">
      <c r="A11" s="19" t="s">
        <v>131</v>
      </c>
      <c r="B11" s="20" t="s">
        <v>132</v>
      </c>
      <c r="C11" s="57">
        <v>0</v>
      </c>
      <c r="D11" s="58">
        <v>341927</v>
      </c>
      <c r="E11" s="58">
        <v>341927</v>
      </c>
      <c r="F11" s="32">
        <v>341927</v>
      </c>
      <c r="G11" s="16"/>
    </row>
    <row r="12" spans="1:7" s="17" customFormat="1" ht="95.25" outlineLevel="1" thickBot="1" x14ac:dyDescent="0.3">
      <c r="A12" s="21" t="s">
        <v>133</v>
      </c>
      <c r="B12" s="22" t="s">
        <v>134</v>
      </c>
      <c r="C12" s="59">
        <v>0</v>
      </c>
      <c r="D12" s="58">
        <v>0</v>
      </c>
      <c r="E12" s="60">
        <v>22410</v>
      </c>
      <c r="F12" s="61">
        <v>22410</v>
      </c>
      <c r="G12" s="16"/>
    </row>
    <row r="13" spans="1:7" ht="20.25" customHeight="1" x14ac:dyDescent="0.25">
      <c r="A13" s="33" t="s">
        <v>6</v>
      </c>
      <c r="B13" s="34"/>
      <c r="C13" s="51">
        <f>SUM(C14:C55)</f>
        <v>2922640.0000000005</v>
      </c>
      <c r="D13" s="51">
        <f>SUM(D14:D55)</f>
        <v>6129706.0999999996</v>
      </c>
      <c r="E13" s="51">
        <f>SUM(E14:E55)</f>
        <v>6271523.2999999998</v>
      </c>
      <c r="F13" s="52">
        <f>SUM(F14:F55)</f>
        <v>5789584.3000000007</v>
      </c>
      <c r="G13" s="4"/>
    </row>
    <row r="14" spans="1:7" s="17" customFormat="1" ht="69" customHeight="1" outlineLevel="1" x14ac:dyDescent="0.25">
      <c r="A14" s="35" t="s">
        <v>135</v>
      </c>
      <c r="B14" s="36" t="s">
        <v>136</v>
      </c>
      <c r="C14" s="57">
        <v>0</v>
      </c>
      <c r="D14" s="58">
        <v>606953.1</v>
      </c>
      <c r="E14" s="58">
        <v>606953.1</v>
      </c>
      <c r="F14" s="32">
        <v>553290.80000000005</v>
      </c>
      <c r="G14" s="16"/>
    </row>
    <row r="15" spans="1:7" s="17" customFormat="1" ht="51" customHeight="1" outlineLevel="1" x14ac:dyDescent="0.25">
      <c r="A15" s="35" t="s">
        <v>60</v>
      </c>
      <c r="B15" s="36" t="s">
        <v>61</v>
      </c>
      <c r="C15" s="57">
        <v>0</v>
      </c>
      <c r="D15" s="58">
        <v>2127.9</v>
      </c>
      <c r="E15" s="58">
        <v>2127.9</v>
      </c>
      <c r="F15" s="32">
        <v>2127.9</v>
      </c>
      <c r="G15" s="16"/>
    </row>
    <row r="16" spans="1:7" s="17" customFormat="1" ht="33" customHeight="1" outlineLevel="1" x14ac:dyDescent="0.25">
      <c r="A16" s="35" t="s">
        <v>200</v>
      </c>
      <c r="B16" s="36" t="s">
        <v>201</v>
      </c>
      <c r="C16" s="57">
        <v>0</v>
      </c>
      <c r="D16" s="58">
        <v>8914.1</v>
      </c>
      <c r="E16" s="58">
        <v>0</v>
      </c>
      <c r="F16" s="32">
        <v>0</v>
      </c>
      <c r="G16" s="16"/>
    </row>
    <row r="17" spans="1:7" s="17" customFormat="1" ht="22.5" customHeight="1" outlineLevel="1" x14ac:dyDescent="0.25">
      <c r="A17" s="35" t="s">
        <v>62</v>
      </c>
      <c r="B17" s="36" t="s">
        <v>63</v>
      </c>
      <c r="C17" s="57">
        <f>23753.4+120157.7</f>
        <v>143911.1</v>
      </c>
      <c r="D17" s="58">
        <f>23753.4+120157.7</f>
        <v>143911.1</v>
      </c>
      <c r="E17" s="58">
        <v>143911</v>
      </c>
      <c r="F17" s="32">
        <v>143911</v>
      </c>
      <c r="G17" s="16"/>
    </row>
    <row r="18" spans="1:7" s="17" customFormat="1" ht="40.5" customHeight="1" outlineLevel="1" x14ac:dyDescent="0.25">
      <c r="A18" s="35" t="s">
        <v>64</v>
      </c>
      <c r="B18" s="36" t="s">
        <v>47</v>
      </c>
      <c r="C18" s="57">
        <v>7141.5</v>
      </c>
      <c r="D18" s="58">
        <v>7141.5</v>
      </c>
      <c r="E18" s="58">
        <v>7141.5</v>
      </c>
      <c r="F18" s="32">
        <v>7140.7</v>
      </c>
      <c r="G18" s="16"/>
    </row>
    <row r="19" spans="1:7" s="17" customFormat="1" ht="48" customHeight="1" outlineLevel="1" x14ac:dyDescent="0.25">
      <c r="A19" s="35" t="s">
        <v>65</v>
      </c>
      <c r="B19" s="36" t="s">
        <v>13</v>
      </c>
      <c r="C19" s="57">
        <v>76077.600000000006</v>
      </c>
      <c r="D19" s="58">
        <v>76077.600000000006</v>
      </c>
      <c r="E19" s="58">
        <v>76077.600000000006</v>
      </c>
      <c r="F19" s="32">
        <v>76077.600000000006</v>
      </c>
      <c r="G19" s="16"/>
    </row>
    <row r="20" spans="1:7" s="17" customFormat="1" ht="63.75" customHeight="1" outlineLevel="1" x14ac:dyDescent="0.25">
      <c r="A20" s="35" t="s">
        <v>137</v>
      </c>
      <c r="B20" s="36" t="s">
        <v>138</v>
      </c>
      <c r="C20" s="57">
        <v>28596.1</v>
      </c>
      <c r="D20" s="58">
        <v>28596.1</v>
      </c>
      <c r="E20" s="58">
        <v>28596.1</v>
      </c>
      <c r="F20" s="32">
        <v>28596.1</v>
      </c>
      <c r="G20" s="16"/>
    </row>
    <row r="21" spans="1:7" s="17" customFormat="1" ht="64.5" customHeight="1" outlineLevel="1" x14ac:dyDescent="0.25">
      <c r="A21" s="35" t="s">
        <v>66</v>
      </c>
      <c r="B21" s="36" t="s">
        <v>12</v>
      </c>
      <c r="C21" s="57">
        <v>100185</v>
      </c>
      <c r="D21" s="58">
        <v>228893</v>
      </c>
      <c r="E21" s="58">
        <v>228893</v>
      </c>
      <c r="F21" s="32">
        <v>208218</v>
      </c>
      <c r="G21" s="16"/>
    </row>
    <row r="22" spans="1:7" s="17" customFormat="1" ht="36.75" customHeight="1" outlineLevel="1" x14ac:dyDescent="0.25">
      <c r="A22" s="35" t="s">
        <v>139</v>
      </c>
      <c r="B22" s="36" t="s">
        <v>140</v>
      </c>
      <c r="C22" s="57">
        <v>0</v>
      </c>
      <c r="D22" s="58">
        <v>133034.79999999999</v>
      </c>
      <c r="E22" s="58">
        <v>133034.79999999999</v>
      </c>
      <c r="F22" s="32">
        <v>133034.79999999999</v>
      </c>
      <c r="G22" s="16"/>
    </row>
    <row r="23" spans="1:7" s="17" customFormat="1" ht="51.75" customHeight="1" outlineLevel="1" x14ac:dyDescent="0.25">
      <c r="A23" s="37" t="s">
        <v>67</v>
      </c>
      <c r="B23" s="36" t="s">
        <v>68</v>
      </c>
      <c r="C23" s="57">
        <v>0</v>
      </c>
      <c r="D23" s="58">
        <v>370.5</v>
      </c>
      <c r="E23" s="58">
        <v>370.5</v>
      </c>
      <c r="F23" s="32">
        <v>370.5</v>
      </c>
      <c r="G23" s="16"/>
    </row>
    <row r="24" spans="1:7" s="17" customFormat="1" ht="51" customHeight="1" outlineLevel="1" x14ac:dyDescent="0.25">
      <c r="A24" s="37" t="s">
        <v>69</v>
      </c>
      <c r="B24" s="36" t="s">
        <v>38</v>
      </c>
      <c r="C24" s="57">
        <v>31581.599999999999</v>
      </c>
      <c r="D24" s="58">
        <v>31581.599999999999</v>
      </c>
      <c r="E24" s="58">
        <v>31581.599999999999</v>
      </c>
      <c r="F24" s="32">
        <v>31581.599999999999</v>
      </c>
      <c r="G24" s="16"/>
    </row>
    <row r="25" spans="1:7" s="17" customFormat="1" ht="65.25" customHeight="1" outlineLevel="1" x14ac:dyDescent="0.25">
      <c r="A25" s="37" t="s">
        <v>141</v>
      </c>
      <c r="B25" s="36" t="s">
        <v>142</v>
      </c>
      <c r="C25" s="57">
        <v>0</v>
      </c>
      <c r="D25" s="58">
        <v>360367.4</v>
      </c>
      <c r="E25" s="58">
        <v>360367.4</v>
      </c>
      <c r="F25" s="32">
        <v>256781.1</v>
      </c>
      <c r="G25" s="16"/>
    </row>
    <row r="26" spans="1:7" s="17" customFormat="1" ht="49.5" customHeight="1" outlineLevel="1" x14ac:dyDescent="0.25">
      <c r="A26" s="37" t="s">
        <v>70</v>
      </c>
      <c r="B26" s="36" t="s">
        <v>7</v>
      </c>
      <c r="C26" s="57">
        <v>80000</v>
      </c>
      <c r="D26" s="58">
        <v>80000</v>
      </c>
      <c r="E26" s="58">
        <v>80000</v>
      </c>
      <c r="F26" s="32">
        <v>79619.600000000006</v>
      </c>
      <c r="G26" s="16"/>
    </row>
    <row r="27" spans="1:7" s="17" customFormat="1" ht="45.75" customHeight="1" outlineLevel="1" x14ac:dyDescent="0.25">
      <c r="A27" s="37" t="s">
        <v>36</v>
      </c>
      <c r="B27" s="36" t="s">
        <v>37</v>
      </c>
      <c r="C27" s="57">
        <v>11000</v>
      </c>
      <c r="D27" s="58">
        <v>11000</v>
      </c>
      <c r="E27" s="58">
        <v>11000</v>
      </c>
      <c r="F27" s="32">
        <v>11000</v>
      </c>
      <c r="G27" s="16"/>
    </row>
    <row r="28" spans="1:7" s="17" customFormat="1" ht="18" customHeight="1" outlineLevel="1" x14ac:dyDescent="0.25">
      <c r="A28" s="37" t="s">
        <v>71</v>
      </c>
      <c r="B28" s="36" t="s">
        <v>53</v>
      </c>
      <c r="C28" s="57">
        <v>2158.5</v>
      </c>
      <c r="D28" s="58">
        <v>2158.5</v>
      </c>
      <c r="E28" s="58">
        <v>2158.5</v>
      </c>
      <c r="F28" s="32">
        <v>2158.5</v>
      </c>
      <c r="G28" s="16"/>
    </row>
    <row r="29" spans="1:7" s="17" customFormat="1" ht="20.25" customHeight="1" outlineLevel="1" x14ac:dyDescent="0.25">
      <c r="A29" s="38" t="s">
        <v>71</v>
      </c>
      <c r="B29" s="36" t="s">
        <v>54</v>
      </c>
      <c r="C29" s="57">
        <v>2050</v>
      </c>
      <c r="D29" s="58">
        <v>2050</v>
      </c>
      <c r="E29" s="58">
        <v>2050</v>
      </c>
      <c r="F29" s="32">
        <v>2050</v>
      </c>
      <c r="G29" s="16"/>
    </row>
    <row r="30" spans="1:7" s="17" customFormat="1" ht="63" customHeight="1" outlineLevel="1" x14ac:dyDescent="0.25">
      <c r="A30" s="38" t="s">
        <v>72</v>
      </c>
      <c r="B30" s="36" t="s">
        <v>41</v>
      </c>
      <c r="C30" s="57">
        <v>2835</v>
      </c>
      <c r="D30" s="58">
        <v>2835</v>
      </c>
      <c r="E30" s="58">
        <v>2835</v>
      </c>
      <c r="F30" s="32">
        <v>2835</v>
      </c>
      <c r="G30" s="16"/>
    </row>
    <row r="31" spans="1:7" s="17" customFormat="1" ht="50.25" customHeight="1" outlineLevel="1" x14ac:dyDescent="0.25">
      <c r="A31" s="38" t="s">
        <v>73</v>
      </c>
      <c r="B31" s="36" t="s">
        <v>55</v>
      </c>
      <c r="C31" s="57">
        <v>1476.7</v>
      </c>
      <c r="D31" s="58">
        <f>53.9+120.2+702.8+599.8</f>
        <v>1476.6999999999998</v>
      </c>
      <c r="E31" s="58">
        <v>1476.7</v>
      </c>
      <c r="F31" s="32">
        <v>1476.7</v>
      </c>
      <c r="G31" s="16"/>
    </row>
    <row r="32" spans="1:7" s="17" customFormat="1" ht="33" customHeight="1" outlineLevel="1" x14ac:dyDescent="0.25">
      <c r="A32" s="38" t="s">
        <v>74</v>
      </c>
      <c r="B32" s="36" t="s">
        <v>75</v>
      </c>
      <c r="C32" s="57">
        <v>103853</v>
      </c>
      <c r="D32" s="58">
        <v>91344.4</v>
      </c>
      <c r="E32" s="58">
        <v>91344.4</v>
      </c>
      <c r="F32" s="32">
        <v>91343.5</v>
      </c>
      <c r="G32" s="16"/>
    </row>
    <row r="33" spans="1:7" s="17" customFormat="1" ht="32.25" customHeight="1" outlineLevel="1" x14ac:dyDescent="0.25">
      <c r="A33" s="39" t="s">
        <v>143</v>
      </c>
      <c r="B33" s="36" t="s">
        <v>144</v>
      </c>
      <c r="C33" s="57">
        <v>195607.2</v>
      </c>
      <c r="D33" s="58">
        <v>273874.90000000002</v>
      </c>
      <c r="E33" s="58">
        <v>273875</v>
      </c>
      <c r="F33" s="32">
        <v>194509.7</v>
      </c>
      <c r="G33" s="16"/>
    </row>
    <row r="34" spans="1:7" s="17" customFormat="1" ht="132" customHeight="1" outlineLevel="1" x14ac:dyDescent="0.25">
      <c r="A34" s="37" t="s">
        <v>76</v>
      </c>
      <c r="B34" s="36" t="s">
        <v>11</v>
      </c>
      <c r="C34" s="57">
        <v>41508.300000000003</v>
      </c>
      <c r="D34" s="58">
        <v>41508.300000000003</v>
      </c>
      <c r="E34" s="58">
        <v>41508.300000000003</v>
      </c>
      <c r="F34" s="32">
        <v>39011.599999999999</v>
      </c>
      <c r="G34" s="16"/>
    </row>
    <row r="35" spans="1:7" s="17" customFormat="1" ht="29.25" customHeight="1" outlineLevel="1" x14ac:dyDescent="0.25">
      <c r="A35" s="37" t="s">
        <v>145</v>
      </c>
      <c r="B35" s="36" t="s">
        <v>146</v>
      </c>
      <c r="C35" s="57">
        <v>17529.5</v>
      </c>
      <c r="D35" s="58">
        <v>21869.8</v>
      </c>
      <c r="E35" s="58">
        <v>21869.8</v>
      </c>
      <c r="F35" s="32">
        <v>21869.8</v>
      </c>
      <c r="G35" s="16"/>
    </row>
    <row r="36" spans="1:7" s="17" customFormat="1" ht="32.25" customHeight="1" outlineLevel="1" x14ac:dyDescent="0.25">
      <c r="A36" s="38" t="s">
        <v>145</v>
      </c>
      <c r="B36" s="36" t="s">
        <v>147</v>
      </c>
      <c r="C36" s="57">
        <v>116.5</v>
      </c>
      <c r="D36" s="58">
        <f t="shared" ref="D36:D49" si="1">E36</f>
        <v>0</v>
      </c>
      <c r="E36" s="58">
        <v>0</v>
      </c>
      <c r="F36" s="32">
        <v>0</v>
      </c>
      <c r="G36" s="16"/>
    </row>
    <row r="37" spans="1:7" s="17" customFormat="1" ht="35.25" customHeight="1" outlineLevel="1" x14ac:dyDescent="0.25">
      <c r="A37" s="38" t="s">
        <v>145</v>
      </c>
      <c r="B37" s="36" t="s">
        <v>148</v>
      </c>
      <c r="C37" s="57">
        <v>42384.7</v>
      </c>
      <c r="D37" s="58">
        <v>38251</v>
      </c>
      <c r="E37" s="58">
        <v>38251</v>
      </c>
      <c r="F37" s="32">
        <v>38251</v>
      </c>
      <c r="G37" s="16"/>
    </row>
    <row r="38" spans="1:7" s="17" customFormat="1" ht="33.75" customHeight="1" outlineLevel="1" x14ac:dyDescent="0.25">
      <c r="A38" s="39" t="s">
        <v>145</v>
      </c>
      <c r="B38" s="36" t="s">
        <v>149</v>
      </c>
      <c r="C38" s="57">
        <v>54058.5</v>
      </c>
      <c r="D38" s="58">
        <v>52633.1</v>
      </c>
      <c r="E38" s="58">
        <v>52633.1</v>
      </c>
      <c r="F38" s="32">
        <v>52633.1</v>
      </c>
      <c r="G38" s="16"/>
    </row>
    <row r="39" spans="1:7" s="17" customFormat="1" ht="36" customHeight="1" outlineLevel="1" x14ac:dyDescent="0.25">
      <c r="A39" s="38" t="s">
        <v>77</v>
      </c>
      <c r="B39" s="36" t="s">
        <v>78</v>
      </c>
      <c r="C39" s="57">
        <v>0</v>
      </c>
      <c r="D39" s="58">
        <v>124851.9</v>
      </c>
      <c r="E39" s="58">
        <v>124851.9</v>
      </c>
      <c r="F39" s="32">
        <v>116391</v>
      </c>
      <c r="G39" s="16"/>
    </row>
    <row r="40" spans="1:7" s="17" customFormat="1" ht="30" customHeight="1" outlineLevel="1" x14ac:dyDescent="0.25">
      <c r="A40" s="38" t="s">
        <v>79</v>
      </c>
      <c r="B40" s="36" t="s">
        <v>40</v>
      </c>
      <c r="C40" s="57">
        <v>220033.6</v>
      </c>
      <c r="D40" s="58">
        <v>220033.6</v>
      </c>
      <c r="E40" s="58">
        <v>220033.6</v>
      </c>
      <c r="F40" s="32">
        <v>220033.6</v>
      </c>
      <c r="G40" s="16"/>
    </row>
    <row r="41" spans="1:7" s="17" customFormat="1" ht="48" customHeight="1" outlineLevel="1" x14ac:dyDescent="0.25">
      <c r="A41" s="39" t="s">
        <v>150</v>
      </c>
      <c r="B41" s="36" t="s">
        <v>151</v>
      </c>
      <c r="C41" s="57">
        <v>3266.7</v>
      </c>
      <c r="D41" s="58">
        <f>1137+90+1723.7+185.3+130.7</f>
        <v>3266.7</v>
      </c>
      <c r="E41" s="58">
        <v>3266.7</v>
      </c>
      <c r="F41" s="32">
        <v>3266.7</v>
      </c>
      <c r="G41" s="16"/>
    </row>
    <row r="42" spans="1:7" s="17" customFormat="1" ht="50.25" customHeight="1" outlineLevel="1" x14ac:dyDescent="0.25">
      <c r="A42" s="39" t="s">
        <v>152</v>
      </c>
      <c r="B42" s="36" t="s">
        <v>153</v>
      </c>
      <c r="C42" s="57">
        <v>1732.3</v>
      </c>
      <c r="D42" s="58">
        <v>1732.3</v>
      </c>
      <c r="E42" s="58">
        <v>1732.3</v>
      </c>
      <c r="F42" s="32">
        <v>1732.3</v>
      </c>
      <c r="G42" s="16"/>
    </row>
    <row r="43" spans="1:7" s="17" customFormat="1" ht="33.75" customHeight="1" outlineLevel="1" x14ac:dyDescent="0.25">
      <c r="A43" s="39" t="s">
        <v>80</v>
      </c>
      <c r="B43" s="36" t="s">
        <v>81</v>
      </c>
      <c r="C43" s="57">
        <v>298379.5</v>
      </c>
      <c r="D43" s="58">
        <v>340230.8</v>
      </c>
      <c r="E43" s="58">
        <v>340230.8</v>
      </c>
      <c r="F43" s="32">
        <v>340084</v>
      </c>
      <c r="G43" s="16"/>
    </row>
    <row r="44" spans="1:7" s="17" customFormat="1" ht="65.25" customHeight="1" outlineLevel="1" x14ac:dyDescent="0.25">
      <c r="A44" s="39" t="s">
        <v>154</v>
      </c>
      <c r="B44" s="36" t="s">
        <v>82</v>
      </c>
      <c r="C44" s="62">
        <v>42750.2</v>
      </c>
      <c r="D44" s="58">
        <v>42750.2</v>
      </c>
      <c r="E44" s="58">
        <v>42750.2</v>
      </c>
      <c r="F44" s="32">
        <v>42485.7</v>
      </c>
      <c r="G44" s="16"/>
    </row>
    <row r="45" spans="1:7" s="17" customFormat="1" ht="81.75" customHeight="1" outlineLevel="1" x14ac:dyDescent="0.25">
      <c r="A45" s="37" t="s">
        <v>155</v>
      </c>
      <c r="B45" s="36" t="s">
        <v>156</v>
      </c>
      <c r="C45" s="57">
        <v>0</v>
      </c>
      <c r="D45" s="58">
        <v>348445.2</v>
      </c>
      <c r="E45" s="58">
        <v>348445.2</v>
      </c>
      <c r="F45" s="32">
        <v>253674.7</v>
      </c>
      <c r="G45" s="16"/>
    </row>
    <row r="46" spans="1:7" s="17" customFormat="1" ht="80.25" customHeight="1" outlineLevel="1" x14ac:dyDescent="0.25">
      <c r="A46" s="37" t="s">
        <v>83</v>
      </c>
      <c r="B46" s="36" t="s">
        <v>84</v>
      </c>
      <c r="C46" s="57">
        <v>459478.8</v>
      </c>
      <c r="D46" s="58">
        <v>635513</v>
      </c>
      <c r="E46" s="58">
        <v>635513</v>
      </c>
      <c r="F46" s="32">
        <v>611970.4</v>
      </c>
      <c r="G46" s="16"/>
    </row>
    <row r="47" spans="1:7" s="17" customFormat="1" ht="23.25" customHeight="1" outlineLevel="1" x14ac:dyDescent="0.25">
      <c r="A47" s="37" t="s">
        <v>157</v>
      </c>
      <c r="B47" s="36" t="s">
        <v>158</v>
      </c>
      <c r="C47" s="57">
        <v>23815</v>
      </c>
      <c r="D47" s="58">
        <v>13264.9</v>
      </c>
      <c r="E47" s="58">
        <v>13264.9</v>
      </c>
      <c r="F47" s="32">
        <v>12855.7</v>
      </c>
      <c r="G47" s="16"/>
    </row>
    <row r="48" spans="1:7" s="17" customFormat="1" ht="111" customHeight="1" outlineLevel="1" x14ac:dyDescent="0.25">
      <c r="A48" s="39" t="s">
        <v>85</v>
      </c>
      <c r="B48" s="36" t="s">
        <v>86</v>
      </c>
      <c r="C48" s="57">
        <v>498975.4</v>
      </c>
      <c r="D48" s="58">
        <v>1447541.3</v>
      </c>
      <c r="E48" s="58">
        <v>1598272.6</v>
      </c>
      <c r="F48" s="32">
        <v>1595269.1</v>
      </c>
      <c r="G48" s="16"/>
    </row>
    <row r="49" spans="1:7" s="17" customFormat="1" ht="69" customHeight="1" outlineLevel="1" x14ac:dyDescent="0.25">
      <c r="A49" s="39" t="s">
        <v>39</v>
      </c>
      <c r="B49" s="36" t="s">
        <v>159</v>
      </c>
      <c r="C49" s="57">
        <v>68062.5</v>
      </c>
      <c r="D49" s="58">
        <f t="shared" si="1"/>
        <v>0</v>
      </c>
      <c r="E49" s="58">
        <v>0</v>
      </c>
      <c r="F49" s="32">
        <v>0</v>
      </c>
      <c r="G49" s="16"/>
    </row>
    <row r="50" spans="1:7" s="17" customFormat="1" ht="66.75" customHeight="1" outlineLevel="1" x14ac:dyDescent="0.25">
      <c r="A50" s="39" t="s">
        <v>87</v>
      </c>
      <c r="B50" s="36" t="s">
        <v>88</v>
      </c>
      <c r="C50" s="57">
        <v>4100</v>
      </c>
      <c r="D50" s="58">
        <v>4100</v>
      </c>
      <c r="E50" s="58">
        <v>4100</v>
      </c>
      <c r="F50" s="32">
        <v>4100</v>
      </c>
      <c r="G50" s="16"/>
    </row>
    <row r="51" spans="1:7" s="17" customFormat="1" ht="65.25" customHeight="1" outlineLevel="1" x14ac:dyDescent="0.25">
      <c r="A51" s="39" t="s">
        <v>160</v>
      </c>
      <c r="B51" s="36" t="s">
        <v>161</v>
      </c>
      <c r="C51" s="57">
        <v>57000</v>
      </c>
      <c r="D51" s="58">
        <v>57000</v>
      </c>
      <c r="E51" s="58">
        <v>57000</v>
      </c>
      <c r="F51" s="32">
        <v>57000</v>
      </c>
      <c r="G51" s="16"/>
    </row>
    <row r="52" spans="1:7" s="17" customFormat="1" ht="117" customHeight="1" outlineLevel="1" x14ac:dyDescent="0.25">
      <c r="A52" s="39" t="s">
        <v>89</v>
      </c>
      <c r="B52" s="36" t="s">
        <v>8</v>
      </c>
      <c r="C52" s="57">
        <v>63477</v>
      </c>
      <c r="D52" s="58">
        <v>63477</v>
      </c>
      <c r="E52" s="58">
        <v>63477</v>
      </c>
      <c r="F52" s="32">
        <v>62572.5</v>
      </c>
      <c r="G52" s="16"/>
    </row>
    <row r="53" spans="1:7" s="17" customFormat="1" ht="50.25" customHeight="1" outlineLevel="1" x14ac:dyDescent="0.25">
      <c r="A53" s="39" t="s">
        <v>162</v>
      </c>
      <c r="B53" s="36" t="s">
        <v>163</v>
      </c>
      <c r="C53" s="57">
        <v>0</v>
      </c>
      <c r="D53" s="58">
        <v>10550.1</v>
      </c>
      <c r="E53" s="58">
        <v>10550.1</v>
      </c>
      <c r="F53" s="32">
        <v>10550.1</v>
      </c>
      <c r="G53" s="16"/>
    </row>
    <row r="54" spans="1:7" s="17" customFormat="1" ht="96.75" customHeight="1" outlineLevel="1" x14ac:dyDescent="0.25">
      <c r="A54" s="38" t="s">
        <v>90</v>
      </c>
      <c r="B54" s="36" t="s">
        <v>9</v>
      </c>
      <c r="C54" s="57">
        <v>216545.2</v>
      </c>
      <c r="D54" s="58">
        <v>549271.69999999995</v>
      </c>
      <c r="E54" s="58">
        <v>549271.69999999995</v>
      </c>
      <c r="F54" s="32">
        <v>461066.9</v>
      </c>
      <c r="G54" s="16"/>
    </row>
    <row r="55" spans="1:7" s="17" customFormat="1" ht="51.75" customHeight="1" outlineLevel="1" thickBot="1" x14ac:dyDescent="0.3">
      <c r="A55" s="38" t="s">
        <v>164</v>
      </c>
      <c r="B55" s="36" t="s">
        <v>165</v>
      </c>
      <c r="C55" s="57">
        <v>22953</v>
      </c>
      <c r="D55" s="58">
        <v>20707</v>
      </c>
      <c r="E55" s="58">
        <v>20707</v>
      </c>
      <c r="F55" s="32">
        <v>18643</v>
      </c>
      <c r="G55" s="16"/>
    </row>
    <row r="56" spans="1:7" ht="17.25" customHeight="1" x14ac:dyDescent="0.25">
      <c r="A56" s="40" t="s">
        <v>199</v>
      </c>
      <c r="B56" s="41"/>
      <c r="C56" s="51">
        <f>SUM(C57:C82)</f>
        <v>13671338.700000001</v>
      </c>
      <c r="D56" s="51">
        <f>SUM(D57:D82)</f>
        <v>13494502</v>
      </c>
      <c r="E56" s="51">
        <f>SUM(E57:E82)</f>
        <v>13797562.5</v>
      </c>
      <c r="F56" s="52">
        <f>SUM(F57:F82)</f>
        <v>13774426.860000001</v>
      </c>
      <c r="G56" s="4"/>
    </row>
    <row r="57" spans="1:7" s="17" customFormat="1" ht="54" customHeight="1" outlineLevel="1" x14ac:dyDescent="0.25">
      <c r="A57" s="19" t="s">
        <v>93</v>
      </c>
      <c r="B57" s="20" t="s">
        <v>24</v>
      </c>
      <c r="C57" s="57">
        <v>106391.4</v>
      </c>
      <c r="D57" s="58">
        <v>99091.4</v>
      </c>
      <c r="E57" s="58">
        <v>99091.4</v>
      </c>
      <c r="F57" s="32">
        <v>96710.5</v>
      </c>
      <c r="G57" s="16"/>
    </row>
    <row r="58" spans="1:7" s="17" customFormat="1" ht="52.5" customHeight="1" outlineLevel="1" x14ac:dyDescent="0.25">
      <c r="A58" s="19" t="s">
        <v>94</v>
      </c>
      <c r="B58" s="20" t="s">
        <v>166</v>
      </c>
      <c r="C58" s="57">
        <v>1255.9000000000001</v>
      </c>
      <c r="D58" s="58">
        <v>799.2</v>
      </c>
      <c r="E58" s="58">
        <v>799.2</v>
      </c>
      <c r="F58" s="32">
        <v>589.9</v>
      </c>
      <c r="G58" s="16"/>
    </row>
    <row r="59" spans="1:7" s="17" customFormat="1" ht="96" customHeight="1" outlineLevel="1" x14ac:dyDescent="0.25">
      <c r="A59" s="19" t="s">
        <v>95</v>
      </c>
      <c r="B59" s="20" t="s">
        <v>18</v>
      </c>
      <c r="C59" s="57">
        <v>61.2</v>
      </c>
      <c r="D59" s="58">
        <v>61.2</v>
      </c>
      <c r="E59" s="58">
        <v>61.2</v>
      </c>
      <c r="F59" s="32">
        <v>61.1</v>
      </c>
      <c r="G59" s="16"/>
    </row>
    <row r="60" spans="1:7" s="17" customFormat="1" ht="160.5" customHeight="1" outlineLevel="1" x14ac:dyDescent="0.25">
      <c r="A60" s="19" t="s">
        <v>96</v>
      </c>
      <c r="B60" s="20" t="s">
        <v>19</v>
      </c>
      <c r="C60" s="57">
        <v>4276826.5999999996</v>
      </c>
      <c r="D60" s="58">
        <v>3789645.4</v>
      </c>
      <c r="E60" s="58">
        <v>4024908.1</v>
      </c>
      <c r="F60" s="32">
        <v>4023975.7</v>
      </c>
      <c r="G60" s="16"/>
    </row>
    <row r="61" spans="1:7" s="17" customFormat="1" ht="165" customHeight="1" outlineLevel="1" x14ac:dyDescent="0.25">
      <c r="A61" s="42" t="s">
        <v>96</v>
      </c>
      <c r="B61" s="20" t="s">
        <v>50</v>
      </c>
      <c r="C61" s="57">
        <v>7873249</v>
      </c>
      <c r="D61" s="58">
        <v>8503526.9000000004</v>
      </c>
      <c r="E61" s="58">
        <v>8571324.6999999993</v>
      </c>
      <c r="F61" s="32">
        <v>8571274.5</v>
      </c>
      <c r="G61" s="16"/>
    </row>
    <row r="62" spans="1:7" s="17" customFormat="1" ht="65.25" customHeight="1" outlineLevel="1" x14ac:dyDescent="0.25">
      <c r="A62" s="39" t="s">
        <v>167</v>
      </c>
      <c r="B62" s="43" t="s">
        <v>22</v>
      </c>
      <c r="C62" s="57">
        <v>306313</v>
      </c>
      <c r="D62" s="58">
        <v>202985.7</v>
      </c>
      <c r="E62" s="58">
        <v>202985.7</v>
      </c>
      <c r="F62" s="32">
        <v>197603</v>
      </c>
      <c r="G62" s="16"/>
    </row>
    <row r="63" spans="1:7" s="17" customFormat="1" ht="63" outlineLevel="1" x14ac:dyDescent="0.25">
      <c r="A63" s="44" t="s">
        <v>97</v>
      </c>
      <c r="B63" s="20" t="s">
        <v>10</v>
      </c>
      <c r="C63" s="57">
        <v>132960</v>
      </c>
      <c r="D63" s="58">
        <v>34900.699999999997</v>
      </c>
      <c r="E63" s="58">
        <v>34900.699999999997</v>
      </c>
      <c r="F63" s="32">
        <v>32743.4</v>
      </c>
      <c r="G63" s="16"/>
    </row>
    <row r="64" spans="1:7" s="17" customFormat="1" ht="32.25" customHeight="1" outlineLevel="1" x14ac:dyDescent="0.25">
      <c r="A64" s="19" t="s">
        <v>98</v>
      </c>
      <c r="B64" s="20" t="s">
        <v>168</v>
      </c>
      <c r="C64" s="57">
        <v>13000</v>
      </c>
      <c r="D64" s="58">
        <v>11127.8</v>
      </c>
      <c r="E64" s="58">
        <v>11127.8</v>
      </c>
      <c r="F64" s="32">
        <v>8263</v>
      </c>
      <c r="G64" s="16"/>
    </row>
    <row r="65" spans="1:7" s="17" customFormat="1" ht="82.5" customHeight="1" outlineLevel="1" x14ac:dyDescent="0.25">
      <c r="A65" s="45" t="s">
        <v>99</v>
      </c>
      <c r="B65" s="20" t="s">
        <v>29</v>
      </c>
      <c r="C65" s="57">
        <v>485.7</v>
      </c>
      <c r="D65" s="58">
        <v>485.7</v>
      </c>
      <c r="E65" s="58">
        <v>485.7</v>
      </c>
      <c r="F65" s="32">
        <v>178</v>
      </c>
      <c r="G65" s="16"/>
    </row>
    <row r="66" spans="1:7" s="17" customFormat="1" ht="96.75" customHeight="1" outlineLevel="1" x14ac:dyDescent="0.25">
      <c r="A66" s="39" t="s">
        <v>100</v>
      </c>
      <c r="B66" s="46" t="s">
        <v>16</v>
      </c>
      <c r="C66" s="63">
        <v>126208.9</v>
      </c>
      <c r="D66" s="58">
        <v>79258.899999999994</v>
      </c>
      <c r="E66" s="58">
        <v>79258.899999999994</v>
      </c>
      <c r="F66" s="32">
        <v>79023.899999999994</v>
      </c>
      <c r="G66" s="16"/>
    </row>
    <row r="67" spans="1:7" s="17" customFormat="1" ht="64.5" customHeight="1" outlineLevel="1" x14ac:dyDescent="0.25">
      <c r="A67" s="47" t="s">
        <v>101</v>
      </c>
      <c r="B67" s="48" t="s">
        <v>56</v>
      </c>
      <c r="C67" s="63">
        <v>6562.5</v>
      </c>
      <c r="D67" s="58">
        <v>6562.5</v>
      </c>
      <c r="E67" s="58">
        <v>6562.5</v>
      </c>
      <c r="F67" s="32">
        <v>6562.5</v>
      </c>
      <c r="G67" s="16"/>
    </row>
    <row r="68" spans="1:7" s="17" customFormat="1" ht="50.25" customHeight="1" outlineLevel="1" x14ac:dyDescent="0.25">
      <c r="A68" s="19" t="s">
        <v>102</v>
      </c>
      <c r="B68" s="20" t="s">
        <v>27</v>
      </c>
      <c r="C68" s="57">
        <v>444.7</v>
      </c>
      <c r="D68" s="58">
        <v>444.7</v>
      </c>
      <c r="E68" s="58">
        <v>444.7</v>
      </c>
      <c r="F68" s="32">
        <v>304.56</v>
      </c>
      <c r="G68" s="16"/>
    </row>
    <row r="69" spans="1:7" s="17" customFormat="1" ht="33" customHeight="1" outlineLevel="1" x14ac:dyDescent="0.25">
      <c r="A69" s="19" t="s">
        <v>103</v>
      </c>
      <c r="B69" s="20" t="s">
        <v>42</v>
      </c>
      <c r="C69" s="57">
        <v>3405.1</v>
      </c>
      <c r="D69" s="58">
        <v>2419</v>
      </c>
      <c r="E69" s="58">
        <v>2419</v>
      </c>
      <c r="F69" s="32">
        <v>2419</v>
      </c>
      <c r="G69" s="16"/>
    </row>
    <row r="70" spans="1:7" s="17" customFormat="1" ht="33.75" customHeight="1" outlineLevel="1" x14ac:dyDescent="0.25">
      <c r="A70" s="19" t="s">
        <v>45</v>
      </c>
      <c r="B70" s="20" t="s">
        <v>48</v>
      </c>
      <c r="C70" s="57">
        <v>36</v>
      </c>
      <c r="D70" s="58">
        <v>36</v>
      </c>
      <c r="E70" s="58">
        <v>36</v>
      </c>
      <c r="F70" s="32">
        <v>17</v>
      </c>
      <c r="G70" s="16"/>
    </row>
    <row r="71" spans="1:7" s="17" customFormat="1" ht="36.75" customHeight="1" outlineLevel="1" x14ac:dyDescent="0.25">
      <c r="A71" s="19" t="s">
        <v>46</v>
      </c>
      <c r="B71" s="20" t="s">
        <v>49</v>
      </c>
      <c r="C71" s="57">
        <v>24184.9</v>
      </c>
      <c r="D71" s="58">
        <v>26754.9</v>
      </c>
      <c r="E71" s="58">
        <v>26754.9</v>
      </c>
      <c r="F71" s="32">
        <v>24787.3</v>
      </c>
      <c r="G71" s="16"/>
    </row>
    <row r="72" spans="1:7" s="17" customFormat="1" ht="33" customHeight="1" outlineLevel="1" x14ac:dyDescent="0.25">
      <c r="A72" s="19" t="s">
        <v>104</v>
      </c>
      <c r="B72" s="20" t="s">
        <v>15</v>
      </c>
      <c r="C72" s="57">
        <v>12084.8</v>
      </c>
      <c r="D72" s="58">
        <v>12084.8</v>
      </c>
      <c r="E72" s="58">
        <v>12084.8</v>
      </c>
      <c r="F72" s="32">
        <v>11939.4</v>
      </c>
      <c r="G72" s="16"/>
    </row>
    <row r="73" spans="1:7" s="17" customFormat="1" ht="69.75" customHeight="1" outlineLevel="1" x14ac:dyDescent="0.25">
      <c r="A73" s="19" t="s">
        <v>105</v>
      </c>
      <c r="B73" s="20" t="s">
        <v>28</v>
      </c>
      <c r="C73" s="57">
        <v>1049.9000000000001</v>
      </c>
      <c r="D73" s="58">
        <v>1049.9000000000001</v>
      </c>
      <c r="E73" s="58">
        <v>1049.9000000000001</v>
      </c>
      <c r="F73" s="32">
        <v>1049.8</v>
      </c>
      <c r="G73" s="16"/>
    </row>
    <row r="74" spans="1:7" s="17" customFormat="1" ht="114" customHeight="1" outlineLevel="1" x14ac:dyDescent="0.25">
      <c r="A74" s="19" t="s">
        <v>106</v>
      </c>
      <c r="B74" s="20" t="s">
        <v>17</v>
      </c>
      <c r="C74" s="57">
        <v>18.5</v>
      </c>
      <c r="D74" s="58">
        <v>18.5</v>
      </c>
      <c r="E74" s="58">
        <v>18.5</v>
      </c>
      <c r="F74" s="32">
        <v>18.5</v>
      </c>
      <c r="G74" s="16"/>
    </row>
    <row r="75" spans="1:7" s="17" customFormat="1" ht="40.5" customHeight="1" outlineLevel="1" x14ac:dyDescent="0.25">
      <c r="A75" s="19" t="s">
        <v>107</v>
      </c>
      <c r="B75" s="20" t="s">
        <v>25</v>
      </c>
      <c r="C75" s="57">
        <v>58639.4</v>
      </c>
      <c r="D75" s="58">
        <v>61576.4</v>
      </c>
      <c r="E75" s="58">
        <v>61576.4</v>
      </c>
      <c r="F75" s="32">
        <v>61563.199999999997</v>
      </c>
      <c r="G75" s="16"/>
    </row>
    <row r="76" spans="1:7" s="17" customFormat="1" ht="63.75" customHeight="1" outlineLevel="1" x14ac:dyDescent="0.25">
      <c r="A76" s="19" t="s">
        <v>108</v>
      </c>
      <c r="B76" s="20" t="s">
        <v>26</v>
      </c>
      <c r="C76" s="57">
        <v>476.2</v>
      </c>
      <c r="D76" s="58">
        <v>476.2</v>
      </c>
      <c r="E76" s="58">
        <v>476.2</v>
      </c>
      <c r="F76" s="32">
        <v>0</v>
      </c>
      <c r="G76" s="16"/>
    </row>
    <row r="77" spans="1:7" s="17" customFormat="1" ht="63.75" customHeight="1" outlineLevel="1" x14ac:dyDescent="0.25">
      <c r="A77" s="19" t="s">
        <v>109</v>
      </c>
      <c r="B77" s="20" t="s">
        <v>21</v>
      </c>
      <c r="C77" s="57">
        <v>6093.1</v>
      </c>
      <c r="D77" s="58">
        <v>7262</v>
      </c>
      <c r="E77" s="58">
        <v>7262</v>
      </c>
      <c r="F77" s="32">
        <v>7250.5</v>
      </c>
      <c r="G77" s="16"/>
    </row>
    <row r="78" spans="1:7" s="17" customFormat="1" ht="83.25" customHeight="1" outlineLevel="1" x14ac:dyDescent="0.25">
      <c r="A78" s="19" t="s">
        <v>110</v>
      </c>
      <c r="B78" s="20" t="s">
        <v>20</v>
      </c>
      <c r="C78" s="57">
        <v>50518</v>
      </c>
      <c r="D78" s="58">
        <v>17099.5</v>
      </c>
      <c r="E78" s="58">
        <v>17099.5</v>
      </c>
      <c r="F78" s="32">
        <v>16591.8</v>
      </c>
      <c r="G78" s="16"/>
    </row>
    <row r="79" spans="1:7" s="17" customFormat="1" ht="112.5" customHeight="1" outlineLevel="1" x14ac:dyDescent="0.25">
      <c r="A79" s="19" t="s">
        <v>43</v>
      </c>
      <c r="B79" s="20" t="s">
        <v>44</v>
      </c>
      <c r="C79" s="57">
        <v>40645.300000000003</v>
      </c>
      <c r="D79" s="58">
        <v>36403.4</v>
      </c>
      <c r="E79" s="58">
        <v>36403.4</v>
      </c>
      <c r="F79" s="32">
        <v>33350.699999999997</v>
      </c>
      <c r="G79" s="16"/>
    </row>
    <row r="80" spans="1:7" s="17" customFormat="1" ht="31.5" outlineLevel="1" x14ac:dyDescent="0.25">
      <c r="A80" s="19" t="s">
        <v>169</v>
      </c>
      <c r="B80" s="20" t="s">
        <v>170</v>
      </c>
      <c r="C80" s="57">
        <v>15656.3</v>
      </c>
      <c r="D80" s="58">
        <f t="shared" ref="D80" si="2">E80</f>
        <v>0</v>
      </c>
      <c r="E80" s="58">
        <v>0</v>
      </c>
      <c r="F80" s="32">
        <v>0</v>
      </c>
      <c r="G80" s="16"/>
    </row>
    <row r="81" spans="1:7" s="17" customFormat="1" ht="49.5" customHeight="1" outlineLevel="1" x14ac:dyDescent="0.25">
      <c r="A81" s="19" t="s">
        <v>111</v>
      </c>
      <c r="B81" s="20" t="s">
        <v>23</v>
      </c>
      <c r="C81" s="57">
        <v>515453.3</v>
      </c>
      <c r="D81" s="58">
        <v>501112.3</v>
      </c>
      <c r="E81" s="58">
        <v>501112.3</v>
      </c>
      <c r="F81" s="32">
        <v>498830.6</v>
      </c>
      <c r="G81" s="16"/>
    </row>
    <row r="82" spans="1:7" s="17" customFormat="1" ht="37.5" customHeight="1" outlineLevel="1" thickBot="1" x14ac:dyDescent="0.3">
      <c r="A82" s="21" t="s">
        <v>112</v>
      </c>
      <c r="B82" s="22" t="s">
        <v>14</v>
      </c>
      <c r="C82" s="59">
        <v>99319</v>
      </c>
      <c r="D82" s="60">
        <v>99319</v>
      </c>
      <c r="E82" s="60">
        <v>99319</v>
      </c>
      <c r="F82" s="61">
        <v>99319</v>
      </c>
      <c r="G82" s="16"/>
    </row>
    <row r="83" spans="1:7" ht="20.25" customHeight="1" x14ac:dyDescent="0.25">
      <c r="A83" s="40" t="s">
        <v>198</v>
      </c>
      <c r="B83" s="56"/>
      <c r="C83" s="51">
        <f>SUM(C84:C114)</f>
        <v>1212571.7</v>
      </c>
      <c r="D83" s="51">
        <f t="shared" ref="D83:E83" si="3">SUM(D84:D114)</f>
        <v>3003078.3</v>
      </c>
      <c r="E83" s="51">
        <f t="shared" si="3"/>
        <v>3415205.7</v>
      </c>
      <c r="F83" s="52">
        <f>SUM(F84:F114)</f>
        <v>3349999.3000000003</v>
      </c>
      <c r="G83" s="4"/>
    </row>
    <row r="84" spans="1:7" s="17" customFormat="1" ht="67.5" customHeight="1" x14ac:dyDescent="0.25">
      <c r="A84" s="44" t="s">
        <v>171</v>
      </c>
      <c r="B84" s="49" t="s">
        <v>172</v>
      </c>
      <c r="C84" s="64">
        <v>0</v>
      </c>
      <c r="D84" s="64">
        <v>314955</v>
      </c>
      <c r="E84" s="64">
        <v>314955</v>
      </c>
      <c r="F84" s="65">
        <v>298185.2</v>
      </c>
      <c r="G84" s="16"/>
    </row>
    <row r="85" spans="1:7" s="17" customFormat="1" ht="66.75" customHeight="1" x14ac:dyDescent="0.25">
      <c r="A85" s="44" t="s">
        <v>173</v>
      </c>
      <c r="B85" s="49" t="s">
        <v>174</v>
      </c>
      <c r="C85" s="64">
        <v>0</v>
      </c>
      <c r="D85" s="64">
        <v>19995.599999999999</v>
      </c>
      <c r="E85" s="64">
        <v>19995.599999999999</v>
      </c>
      <c r="F85" s="65">
        <v>7990.1</v>
      </c>
      <c r="G85" s="16"/>
    </row>
    <row r="86" spans="1:7" s="17" customFormat="1" ht="64.5" customHeight="1" x14ac:dyDescent="0.25">
      <c r="A86" s="44" t="s">
        <v>175</v>
      </c>
      <c r="B86" s="49" t="s">
        <v>176</v>
      </c>
      <c r="C86" s="64">
        <v>0</v>
      </c>
      <c r="D86" s="64">
        <v>0</v>
      </c>
      <c r="E86" s="64">
        <v>391758.7</v>
      </c>
      <c r="F86" s="65">
        <v>391029.9</v>
      </c>
      <c r="G86" s="16"/>
    </row>
    <row r="87" spans="1:7" s="17" customFormat="1" ht="79.5" customHeight="1" x14ac:dyDescent="0.25">
      <c r="A87" s="44" t="s">
        <v>177</v>
      </c>
      <c r="B87" s="49" t="s">
        <v>178</v>
      </c>
      <c r="C87" s="64">
        <v>0</v>
      </c>
      <c r="D87" s="64">
        <v>297024.59999999998</v>
      </c>
      <c r="E87" s="64">
        <v>297024.59999999998</v>
      </c>
      <c r="F87" s="65">
        <v>286003</v>
      </c>
      <c r="G87" s="16"/>
    </row>
    <row r="88" spans="1:7" s="17" customFormat="1" ht="63" x14ac:dyDescent="0.25">
      <c r="A88" s="44" t="s">
        <v>51</v>
      </c>
      <c r="B88" s="49" t="s">
        <v>52</v>
      </c>
      <c r="C88" s="64">
        <v>255</v>
      </c>
      <c r="D88" s="64">
        <f t="shared" ref="D88:D106" si="4">E88</f>
        <v>0</v>
      </c>
      <c r="E88" s="64">
        <v>0</v>
      </c>
      <c r="F88" s="65">
        <v>0</v>
      </c>
      <c r="G88" s="16"/>
    </row>
    <row r="89" spans="1:7" s="17" customFormat="1" ht="125.25" customHeight="1" outlineLevel="1" x14ac:dyDescent="0.25">
      <c r="A89" s="19" t="s">
        <v>179</v>
      </c>
      <c r="B89" s="20" t="s">
        <v>180</v>
      </c>
      <c r="C89" s="57">
        <v>0</v>
      </c>
      <c r="D89" s="64">
        <v>42952.9</v>
      </c>
      <c r="E89" s="58">
        <v>42952.9</v>
      </c>
      <c r="F89" s="32">
        <v>41096.6</v>
      </c>
      <c r="G89" s="16"/>
    </row>
    <row r="90" spans="1:7" s="17" customFormat="1" ht="63" outlineLevel="1" x14ac:dyDescent="0.25">
      <c r="A90" s="45" t="s">
        <v>181</v>
      </c>
      <c r="B90" s="20" t="s">
        <v>182</v>
      </c>
      <c r="C90" s="57">
        <v>0</v>
      </c>
      <c r="D90" s="64">
        <v>5000</v>
      </c>
      <c r="E90" s="58">
        <v>5000</v>
      </c>
      <c r="F90" s="32">
        <v>5000</v>
      </c>
      <c r="G90" s="16"/>
    </row>
    <row r="91" spans="1:7" s="17" customFormat="1" ht="114" customHeight="1" outlineLevel="1" x14ac:dyDescent="0.25">
      <c r="A91" s="39" t="s">
        <v>183</v>
      </c>
      <c r="B91" s="43" t="s">
        <v>184</v>
      </c>
      <c r="C91" s="57">
        <v>0</v>
      </c>
      <c r="D91" s="64">
        <v>0</v>
      </c>
      <c r="E91" s="58">
        <v>100</v>
      </c>
      <c r="F91" s="32">
        <v>100</v>
      </c>
      <c r="G91" s="16"/>
    </row>
    <row r="92" spans="1:7" s="17" customFormat="1" ht="50.25" customHeight="1" outlineLevel="1" x14ac:dyDescent="0.25">
      <c r="A92" s="39" t="s">
        <v>113</v>
      </c>
      <c r="B92" s="43" t="s">
        <v>114</v>
      </c>
      <c r="C92" s="57">
        <v>19250.7</v>
      </c>
      <c r="D92" s="64">
        <f>35719.8+2307.4+2292.4+4643.9+2989.3+550</f>
        <v>48502.80000000001</v>
      </c>
      <c r="E92" s="58">
        <v>44727.3</v>
      </c>
      <c r="F92" s="32">
        <v>44693.9</v>
      </c>
      <c r="G92" s="16"/>
    </row>
    <row r="93" spans="1:7" s="17" customFormat="1" ht="49.5" customHeight="1" outlineLevel="1" x14ac:dyDescent="0.25">
      <c r="A93" s="39" t="s">
        <v>115</v>
      </c>
      <c r="B93" s="43" t="s">
        <v>31</v>
      </c>
      <c r="C93" s="57">
        <v>0</v>
      </c>
      <c r="D93" s="64">
        <v>763.6</v>
      </c>
      <c r="E93" s="58">
        <v>5072.7</v>
      </c>
      <c r="F93" s="32">
        <v>5072.7</v>
      </c>
      <c r="G93" s="16"/>
    </row>
    <row r="94" spans="1:7" s="17" customFormat="1" ht="68.25" customHeight="1" outlineLevel="1" x14ac:dyDescent="0.25">
      <c r="A94" s="39" t="s">
        <v>116</v>
      </c>
      <c r="B94" s="43" t="s">
        <v>117</v>
      </c>
      <c r="C94" s="57">
        <v>365872.6</v>
      </c>
      <c r="D94" s="64">
        <v>365086.8</v>
      </c>
      <c r="E94" s="58">
        <v>406293.3</v>
      </c>
      <c r="F94" s="32">
        <v>406169.1</v>
      </c>
      <c r="G94" s="16"/>
    </row>
    <row r="95" spans="1:7" s="17" customFormat="1" ht="67.5" customHeight="1" outlineLevel="1" x14ac:dyDescent="0.25">
      <c r="A95" s="39" t="s">
        <v>116</v>
      </c>
      <c r="B95" s="43" t="s">
        <v>118</v>
      </c>
      <c r="C95" s="57">
        <v>0</v>
      </c>
      <c r="D95" s="64">
        <v>37699.9</v>
      </c>
      <c r="E95" s="58">
        <v>41699.9</v>
      </c>
      <c r="F95" s="32">
        <v>41699.9</v>
      </c>
      <c r="G95" s="16"/>
    </row>
    <row r="96" spans="1:7" s="17" customFormat="1" ht="68.25" customHeight="1" outlineLevel="1" x14ac:dyDescent="0.25">
      <c r="A96" s="39" t="s">
        <v>116</v>
      </c>
      <c r="B96" s="43" t="s">
        <v>119</v>
      </c>
      <c r="C96" s="57">
        <v>0</v>
      </c>
      <c r="D96" s="64">
        <v>48807.9</v>
      </c>
      <c r="E96" s="58">
        <v>48807.9</v>
      </c>
      <c r="F96" s="32">
        <v>48807.7</v>
      </c>
      <c r="G96" s="16"/>
    </row>
    <row r="97" spans="1:7" s="17" customFormat="1" ht="67.5" customHeight="1" outlineLevel="1" x14ac:dyDescent="0.25">
      <c r="A97" s="39" t="s">
        <v>116</v>
      </c>
      <c r="B97" s="43" t="s">
        <v>120</v>
      </c>
      <c r="C97" s="57">
        <v>0</v>
      </c>
      <c r="D97" s="64">
        <f>19146+173039.8</f>
        <v>192185.8</v>
      </c>
      <c r="E97" s="58">
        <v>187185.8</v>
      </c>
      <c r="F97" s="32">
        <v>187185.8</v>
      </c>
      <c r="G97" s="16"/>
    </row>
    <row r="98" spans="1:7" s="17" customFormat="1" ht="71.25" customHeight="1" outlineLevel="1" x14ac:dyDescent="0.25">
      <c r="A98" s="39" t="s">
        <v>116</v>
      </c>
      <c r="B98" s="43" t="s">
        <v>121</v>
      </c>
      <c r="C98" s="57">
        <v>56430</v>
      </c>
      <c r="D98" s="64">
        <v>60831.199999999997</v>
      </c>
      <c r="E98" s="58">
        <v>60840.3</v>
      </c>
      <c r="F98" s="32">
        <v>60750.3</v>
      </c>
      <c r="G98" s="16"/>
    </row>
    <row r="99" spans="1:7" s="17" customFormat="1" ht="68.25" customHeight="1" outlineLevel="1" x14ac:dyDescent="0.25">
      <c r="A99" s="39" t="s">
        <v>116</v>
      </c>
      <c r="B99" s="43" t="s">
        <v>185</v>
      </c>
      <c r="C99" s="57">
        <v>0</v>
      </c>
      <c r="D99" s="64">
        <v>13000</v>
      </c>
      <c r="E99" s="58">
        <v>13000</v>
      </c>
      <c r="F99" s="32">
        <v>13000</v>
      </c>
      <c r="G99" s="16"/>
    </row>
    <row r="100" spans="1:7" s="17" customFormat="1" ht="66" customHeight="1" outlineLevel="1" x14ac:dyDescent="0.25">
      <c r="A100" s="39" t="s">
        <v>116</v>
      </c>
      <c r="B100" s="43" t="s">
        <v>186</v>
      </c>
      <c r="C100" s="57">
        <v>0</v>
      </c>
      <c r="D100" s="64">
        <v>54240.9</v>
      </c>
      <c r="E100" s="58">
        <v>54240.9</v>
      </c>
      <c r="F100" s="32">
        <v>54240.9</v>
      </c>
      <c r="G100" s="16"/>
    </row>
    <row r="101" spans="1:7" s="17" customFormat="1" ht="66.75" customHeight="1" outlineLevel="1" x14ac:dyDescent="0.25">
      <c r="A101" s="39" t="s">
        <v>116</v>
      </c>
      <c r="B101" s="43" t="s">
        <v>122</v>
      </c>
      <c r="C101" s="57">
        <v>259</v>
      </c>
      <c r="D101" s="64">
        <f>105692.4</f>
        <v>105692.4</v>
      </c>
      <c r="E101" s="58">
        <v>75549.600000000006</v>
      </c>
      <c r="F101" s="32">
        <v>75414.2</v>
      </c>
      <c r="G101" s="16"/>
    </row>
    <row r="102" spans="1:7" s="17" customFormat="1" ht="81.75" customHeight="1" outlineLevel="1" x14ac:dyDescent="0.25">
      <c r="A102" s="39" t="s">
        <v>187</v>
      </c>
      <c r="B102" s="43" t="s">
        <v>123</v>
      </c>
      <c r="C102" s="57">
        <v>0</v>
      </c>
      <c r="D102" s="64">
        <v>143.30000000000001</v>
      </c>
      <c r="E102" s="58">
        <v>143.30000000000001</v>
      </c>
      <c r="F102" s="32">
        <v>143.30000000000001</v>
      </c>
      <c r="G102" s="16"/>
    </row>
    <row r="103" spans="1:7" s="17" customFormat="1" ht="81.75" customHeight="1" outlineLevel="1" x14ac:dyDescent="0.25">
      <c r="A103" s="39" t="s">
        <v>187</v>
      </c>
      <c r="B103" s="43" t="s">
        <v>124</v>
      </c>
      <c r="C103" s="57">
        <v>0</v>
      </c>
      <c r="D103" s="64">
        <v>1369.8</v>
      </c>
      <c r="E103" s="58">
        <v>1369.8</v>
      </c>
      <c r="F103" s="32">
        <v>1369.8</v>
      </c>
      <c r="G103" s="16"/>
    </row>
    <row r="104" spans="1:7" s="17" customFormat="1" ht="82.5" customHeight="1" outlineLevel="1" x14ac:dyDescent="0.25">
      <c r="A104" s="44" t="s">
        <v>187</v>
      </c>
      <c r="B104" s="20" t="s">
        <v>125</v>
      </c>
      <c r="C104" s="57">
        <v>570</v>
      </c>
      <c r="D104" s="64">
        <v>576</v>
      </c>
      <c r="E104" s="58">
        <v>576.4</v>
      </c>
      <c r="F104" s="32">
        <v>575.5</v>
      </c>
      <c r="G104" s="16"/>
    </row>
    <row r="105" spans="1:7" s="17" customFormat="1" ht="81" customHeight="1" outlineLevel="1" x14ac:dyDescent="0.25">
      <c r="A105" s="19" t="s">
        <v>187</v>
      </c>
      <c r="B105" s="20" t="s">
        <v>126</v>
      </c>
      <c r="C105" s="57">
        <v>0</v>
      </c>
      <c r="D105" s="64">
        <v>63.1</v>
      </c>
      <c r="E105" s="58">
        <v>61.7</v>
      </c>
      <c r="F105" s="32">
        <v>60.3</v>
      </c>
      <c r="G105" s="16"/>
    </row>
    <row r="106" spans="1:7" s="17" customFormat="1" ht="35.25" customHeight="1" outlineLevel="1" x14ac:dyDescent="0.25">
      <c r="A106" s="19" t="s">
        <v>80</v>
      </c>
      <c r="B106" s="20" t="s">
        <v>81</v>
      </c>
      <c r="C106" s="57">
        <v>6089</v>
      </c>
      <c r="D106" s="64">
        <f t="shared" si="4"/>
        <v>0</v>
      </c>
      <c r="E106" s="58">
        <v>0</v>
      </c>
      <c r="F106" s="32">
        <v>0</v>
      </c>
      <c r="G106" s="16"/>
    </row>
    <row r="107" spans="1:7" s="17" customFormat="1" ht="48" customHeight="1" outlineLevel="1" x14ac:dyDescent="0.25">
      <c r="A107" s="19" t="s">
        <v>127</v>
      </c>
      <c r="B107" s="20" t="s">
        <v>30</v>
      </c>
      <c r="C107" s="57">
        <v>0</v>
      </c>
      <c r="D107" s="64">
        <f>660.1+10947.9+11693.8+702+2783.3</f>
        <v>26787.1</v>
      </c>
      <c r="E107" s="58">
        <v>36450.5</v>
      </c>
      <c r="F107" s="32">
        <v>30920.1</v>
      </c>
      <c r="G107" s="16"/>
    </row>
    <row r="108" spans="1:7" s="17" customFormat="1" ht="48.75" customHeight="1" outlineLevel="1" x14ac:dyDescent="0.25">
      <c r="A108" s="19" t="s">
        <v>188</v>
      </c>
      <c r="B108" s="20" t="s">
        <v>189</v>
      </c>
      <c r="C108" s="57">
        <v>0</v>
      </c>
      <c r="D108" s="64">
        <v>60000</v>
      </c>
      <c r="E108" s="58">
        <v>60000</v>
      </c>
      <c r="F108" s="32">
        <v>60000</v>
      </c>
      <c r="G108" s="16"/>
    </row>
    <row r="109" spans="1:7" s="17" customFormat="1" ht="24" customHeight="1" outlineLevel="1" x14ac:dyDescent="0.25">
      <c r="A109" s="19" t="s">
        <v>190</v>
      </c>
      <c r="B109" s="20" t="s">
        <v>191</v>
      </c>
      <c r="C109" s="57">
        <v>2040.8</v>
      </c>
      <c r="D109" s="64">
        <v>2040.8</v>
      </c>
      <c r="E109" s="58">
        <v>2040.8</v>
      </c>
      <c r="F109" s="32">
        <v>2040.8</v>
      </c>
      <c r="G109" s="16"/>
    </row>
    <row r="110" spans="1:7" s="17" customFormat="1" ht="64.5" customHeight="1" outlineLevel="1" x14ac:dyDescent="0.25">
      <c r="A110" s="19" t="s">
        <v>128</v>
      </c>
      <c r="B110" s="20" t="s">
        <v>129</v>
      </c>
      <c r="C110" s="57">
        <v>0</v>
      </c>
      <c r="D110" s="64">
        <v>103600</v>
      </c>
      <c r="E110" s="58">
        <v>103600</v>
      </c>
      <c r="F110" s="32">
        <v>103600</v>
      </c>
      <c r="G110" s="16"/>
    </row>
    <row r="111" spans="1:7" s="17" customFormat="1" ht="21" customHeight="1" outlineLevel="1" x14ac:dyDescent="0.25">
      <c r="A111" s="19" t="s">
        <v>192</v>
      </c>
      <c r="B111" s="20" t="s">
        <v>193</v>
      </c>
      <c r="C111" s="57">
        <v>0</v>
      </c>
      <c r="D111" s="64">
        <v>10000</v>
      </c>
      <c r="E111" s="58">
        <v>10000</v>
      </c>
      <c r="F111" s="32">
        <v>10000</v>
      </c>
      <c r="G111" s="16"/>
    </row>
    <row r="112" spans="1:7" s="17" customFormat="1" ht="68.25" customHeight="1" outlineLevel="1" x14ac:dyDescent="0.25">
      <c r="A112" s="19" t="s">
        <v>194</v>
      </c>
      <c r="B112" s="20" t="s">
        <v>195</v>
      </c>
      <c r="C112" s="57">
        <v>0</v>
      </c>
      <c r="D112" s="64">
        <v>32035.9</v>
      </c>
      <c r="E112" s="58">
        <v>32035.9</v>
      </c>
      <c r="F112" s="32">
        <v>32030.799999999999</v>
      </c>
      <c r="G112" s="16"/>
    </row>
    <row r="113" spans="1:7" s="17" customFormat="1" ht="49.5" customHeight="1" outlineLevel="1" x14ac:dyDescent="0.25">
      <c r="A113" s="19" t="s">
        <v>91</v>
      </c>
      <c r="B113" s="20" t="s">
        <v>92</v>
      </c>
      <c r="C113" s="57">
        <v>761804.6</v>
      </c>
      <c r="D113" s="64">
        <v>1147755.2</v>
      </c>
      <c r="E113" s="58">
        <v>1147755.1000000001</v>
      </c>
      <c r="F113" s="32">
        <v>1130851.8</v>
      </c>
      <c r="G113" s="16"/>
    </row>
    <row r="114" spans="1:7" s="17" customFormat="1" ht="63.75" customHeight="1" outlineLevel="1" x14ac:dyDescent="0.25">
      <c r="A114" s="19" t="s">
        <v>196</v>
      </c>
      <c r="B114" s="20" t="s">
        <v>197</v>
      </c>
      <c r="C114" s="57">
        <v>0</v>
      </c>
      <c r="D114" s="64">
        <v>11967.7</v>
      </c>
      <c r="E114" s="58">
        <v>11967.7</v>
      </c>
      <c r="F114" s="32">
        <v>11967.6</v>
      </c>
      <c r="G114" s="16"/>
    </row>
    <row r="115" spans="1:7" s="6" customFormat="1" ht="32.25" customHeight="1" thickBot="1" x14ac:dyDescent="0.3">
      <c r="A115" s="55" t="s">
        <v>34</v>
      </c>
      <c r="B115" s="50"/>
      <c r="C115" s="53">
        <f>C7+C13+C56+C83</f>
        <v>22496042.5</v>
      </c>
      <c r="D115" s="53">
        <f>D7+D13+D56+D83</f>
        <v>27837436.400000002</v>
      </c>
      <c r="E115" s="53">
        <f>E7+E13+E56+E83</f>
        <v>28723093.899999999</v>
      </c>
      <c r="F115" s="54">
        <f>F7+F13+F56+F83</f>
        <v>28152812.760000002</v>
      </c>
      <c r="G115" s="5"/>
    </row>
    <row r="116" spans="1:7" x14ac:dyDescent="0.25">
      <c r="A116" s="18"/>
      <c r="B116" s="18"/>
      <c r="C116" s="8"/>
      <c r="D116" s="9"/>
      <c r="E116" s="10"/>
      <c r="F116" s="8"/>
      <c r="G116" s="4"/>
    </row>
    <row r="119" spans="1:7" x14ac:dyDescent="0.25">
      <c r="C119" s="13"/>
      <c r="E119" s="15"/>
      <c r="F119" s="15"/>
    </row>
    <row r="120" spans="1:7" x14ac:dyDescent="0.25">
      <c r="C120" s="14"/>
    </row>
  </sheetData>
  <autoFilter ref="A6:G115"/>
  <mergeCells count="9">
    <mergeCell ref="C4:C5"/>
    <mergeCell ref="E4:E5"/>
    <mergeCell ref="F4:F5"/>
    <mergeCell ref="A1:F1"/>
    <mergeCell ref="A2:F2"/>
    <mergeCell ref="A3:B3"/>
    <mergeCell ref="A4:A5"/>
    <mergeCell ref="B4:B5"/>
    <mergeCell ref="D4:D5"/>
  </mergeCells>
  <pageMargins left="0.39370078740157483" right="0.39370078740157483" top="0.39370078740157483" bottom="0.39370078740157483" header="0.39370078740157483" footer="0.39370078740157483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60B9111-5B57-4D10-843F-7C4FFE48D5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Анастасия Гаранина</cp:lastModifiedBy>
  <cp:lastPrinted>2021-04-14T00:44:09Z</cp:lastPrinted>
  <dcterms:created xsi:type="dcterms:W3CDTF">2018-08-03T02:45:07Z</dcterms:created>
  <dcterms:modified xsi:type="dcterms:W3CDTF">2021-05-16T23:23:02Z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2017(9).xlsx</vt:lpwstr>
  </property>
  <property fmtid="{D5CDD505-2E9C-101B-9397-08002B2CF9AE}" pid="3" name="Название отчета">
    <vt:lpwstr>МБТ 2017(9).xlsx</vt:lpwstr>
  </property>
  <property fmtid="{D5CDD505-2E9C-101B-9397-08002B2CF9AE}" pid="4" name="Версия клиента">
    <vt:lpwstr>18.3.5.7160</vt:lpwstr>
  </property>
  <property fmtid="{D5CDD505-2E9C-101B-9397-08002B2CF9AE}" pid="5" name="Версия базы">
    <vt:lpwstr>17.4.4220.0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bud_2017</vt:lpwstr>
  </property>
  <property fmtid="{D5CDD505-2E9C-101B-9397-08002B2CF9AE}" pid="9" name="Пользователь">
    <vt:lpwstr>власова</vt:lpwstr>
  </property>
  <property fmtid="{D5CDD505-2E9C-101B-9397-08002B2CF9AE}" pid="10" name="Шаблон">
    <vt:lpwstr>SQR_GENERATOR2016</vt:lpwstr>
  </property>
  <property fmtid="{D5CDD505-2E9C-101B-9397-08002B2CF9AE}" pid="11" name="Локальная база">
    <vt:lpwstr>не используется</vt:lpwstr>
  </property>
</Properties>
</file>