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780" windowWidth="11355" windowHeight="8295"/>
  </bookViews>
  <sheets>
    <sheet name="финанс" sheetId="2" r:id="rId1"/>
  </sheets>
  <definedNames>
    <definedName name="_xlnm._FilterDatabase" localSheetId="0" hidden="1">финанс!$A$5:$M$41</definedName>
    <definedName name="_xlnm.Print_Titles" localSheetId="0">финанс!$6:$6</definedName>
    <definedName name="_xlnm.Print_Area" localSheetId="0">финанс!$A$1:$F$41</definedName>
  </definedNames>
  <calcPr calcId="125725" fullCalcOnLoad="1"/>
</workbook>
</file>

<file path=xl/calcChain.xml><?xml version="1.0" encoding="utf-8"?>
<calcChain xmlns="http://schemas.openxmlformats.org/spreadsheetml/2006/main">
  <c r="E29" i="2"/>
  <c r="H29"/>
  <c r="E21"/>
  <c r="H21"/>
  <c r="F13"/>
  <c r="E13"/>
  <c r="H13"/>
  <c r="F8"/>
  <c r="F23"/>
  <c r="F28"/>
  <c r="F25"/>
  <c r="F22"/>
  <c r="F14"/>
  <c r="E14"/>
  <c r="F12"/>
  <c r="E12"/>
  <c r="F11"/>
  <c r="F41"/>
  <c r="E41"/>
  <c r="G24"/>
  <c r="H24"/>
  <c r="I24"/>
  <c r="J24"/>
</calcChain>
</file>

<file path=xl/sharedStrings.xml><?xml version="1.0" encoding="utf-8"?>
<sst xmlns="http://schemas.openxmlformats.org/spreadsheetml/2006/main" count="117" uniqueCount="92">
  <si>
    <t>(тыс. рублей)</t>
  </si>
  <si>
    <t>№                        п/п</t>
  </si>
  <si>
    <t>Наименование                                          получателей средств</t>
  </si>
  <si>
    <t>Цель выделения средств</t>
  </si>
  <si>
    <t>Сумма по распоряже-нию</t>
  </si>
  <si>
    <t>Справочно: передано в б/ты м/о</t>
  </si>
  <si>
    <t>Дата, номер распоряжения</t>
  </si>
  <si>
    <t>Кассовые расходы бюджета края</t>
  </si>
  <si>
    <t>Справочно: предназначенные для ситуации ЧС</t>
  </si>
  <si>
    <t>Профинан-сировано из бюджета края с учетом возвратов</t>
  </si>
  <si>
    <t>Справочно: Раздел, подраздел, по которому произведено финансирование</t>
  </si>
  <si>
    <t>Итого:</t>
  </si>
  <si>
    <t>Министерство труда и социальной защиты населения Забайкальского края</t>
  </si>
  <si>
    <t>Департамент по гражданской обороне и пожарной безопасности Забайкальского края</t>
  </si>
  <si>
    <t>на обеспечение жильем ветеранов Великой Отечественной войны с последующим восстановлением за счет средств федерального бюджета</t>
  </si>
  <si>
    <t xml:space="preserve">Государственная ветеринарная служба Забайкальского края </t>
  </si>
  <si>
    <t>Министерство сельского хозяйства Забайкальского края</t>
  </si>
  <si>
    <t>от 24.03.2020 № 58-р</t>
  </si>
  <si>
    <t>от 24.03.2020 № 61-р</t>
  </si>
  <si>
    <t>от 20.03.2020 № 54-р</t>
  </si>
  <si>
    <t xml:space="preserve">Приложение  № 2                                                     к пояснительной записке </t>
  </si>
  <si>
    <t>для бюджета муниципального района "Читинский район" на приобретение комбикормов для сельскохозяйственных животных Производственного кооператива "Коллективное предприятие "Беклемишевское"</t>
  </si>
  <si>
    <t>от 4.02.2020 № 23-р</t>
  </si>
  <si>
    <t xml:space="preserve">для осуществления выплат в связи с дорожно-транспортным происшествием, произошедшем 1 декабря 2019 года в Сретенском районе Забайкальского края </t>
  </si>
  <si>
    <t>от 24.03.2020 № 60-р, внесено изменение от 10.04.2020 № 80-р</t>
  </si>
  <si>
    <t>Министерство здравоохранения Забайкальского края</t>
  </si>
  <si>
    <t>на приобретение аппаратов искусственной вентиляции легких</t>
  </si>
  <si>
    <t>от 14.04.2020 № 82-р, отменено от 30.04.2020 № 117-р</t>
  </si>
  <si>
    <t>Министерство образования, науки и молодежной политики  Забайкальского края</t>
  </si>
  <si>
    <t>от 14.04.2020 № 84-р</t>
  </si>
  <si>
    <t>от 17.04.2020 № 94-р</t>
  </si>
  <si>
    <t>для приобретения рециркуляторов</t>
  </si>
  <si>
    <t>от 27.04.2020 № 107-р</t>
  </si>
  <si>
    <t>Министерство экономического развития Забайкальского края</t>
  </si>
  <si>
    <t>от 28.04.2020 № 111-р</t>
  </si>
  <si>
    <t>от 30.04.2020 № 120-р</t>
  </si>
  <si>
    <t>для оказания гражданам финансовой помощи в связи с частичной утратой в результате чрезвычайной ситуации 2015 года в Забайкальском крае имущества первой необходимости в размере 50,0 тыс. рублей на человека в соответствии с решениями суда</t>
  </si>
  <si>
    <t>от 8.05.2020 № 123-р</t>
  </si>
  <si>
    <t>на обеспечение жильем ветерана Великой Отечественной войны с последующим восстановлением за счет средств федерального бюджета</t>
  </si>
  <si>
    <t>для предоставления иных межбюджетных трансфертов бюджету муниципального района "Забайкальский район" для возмещения затрат на изоляцию и медицинское наблюдение на срок 14 календарных дней (продолжительность инкубационного периода) за здоровыми лицами, прибывшими из эпидемически неблагополучной территории по новой коронавирусной инфекции и не имеющими возможности для самоизоляции</t>
  </si>
  <si>
    <t>от 13.05.2020 № 130-р</t>
  </si>
  <si>
    <t>для организации обсерватора на базе гостиницы "Чита" - филиала ОАО "Гостиничный комплекс "Славянка"</t>
  </si>
  <si>
    <t>от 19.05.2020 № 135-р</t>
  </si>
  <si>
    <t>для администрации муниципального района "Каларский район" с целью оплаты затрат по привлечению противопожарных подразделений ФГУ "Ведомственная охрана железнодорожного транспорта Российской Федерации"</t>
  </si>
  <si>
    <t>от 22.05.2020 № 142-р</t>
  </si>
  <si>
    <t>на возмещение ущерба, понесенного ГУСО ПКЦСОН "Солнышко" при отчуждении заболевшего ящуром скота на территории сельского поселения "Новоцурухайтуйское" муниципального района "Приаргунский район"</t>
  </si>
  <si>
    <t>от 22.05.2020 № 143-р</t>
  </si>
  <si>
    <t>для предоставления бюджету муниципального района "Приаргунский район" в целях компенсации ГУСО ПКЦСОН "Солнышко" стоимости уничтоженных кормов в рамках реализации мероприятий, направленных на предотвращение и ликвидацию очагов заболевания животных ящуром на территории муниципального района "Приаргунский район"</t>
  </si>
  <si>
    <t>Администрация Губернатора Забайкальского края</t>
  </si>
  <si>
    <t>от 26.05.2020 № 144-р</t>
  </si>
  <si>
    <t>на информирование жителей региона в социальных сетях, телевизионном эфире и радиоэфире  региональных средств массовой информации о мерах предотвращения распространения новой коронавирусной инфекции (COVID-19), социальных выплатах гражданам Забайкальского  края, льготах для предпринимателей, режиме самоизоляции</t>
  </si>
  <si>
    <t>от 27.05.2020 № 146-р</t>
  </si>
  <si>
    <t>для предоставления бюджету муниципального района "Балейский район" на восстановление кровли муниципального казенного общеобразовательного учреждения "Средняя общеобразовательная школа № 6", разрушенной в связи с чрезвычайной ситуацией, возникшей в результате шквального порыва ветра 23 апреля 2020 года</t>
  </si>
  <si>
    <t>от 1.06.2020 № 156-р</t>
  </si>
  <si>
    <t>в целях компенсации расходов торговых сетей, связанных с установлением скидки в размере 10 рублей на реализуемые на территории Забайкальского края защитные маски, при условии реализации масок не дороже 15 рублей за 1 штуку и размера торговой надбавки на маски не более 20 процентов</t>
  </si>
  <si>
    <t>для выполнения работ по обеспечению инфекционной безопасности в моностационаре на базе государственного бюджетного учреждения здравоохранения "Забайкальский краевой клинический госпиталь для ветеранов войн" по лечению новой коронавирусной инфекции</t>
  </si>
  <si>
    <t>от 3.06.2020 № 160-р</t>
  </si>
  <si>
    <t>от 15.06.2020 № 172-р</t>
  </si>
  <si>
    <t>Министерство жилищно-коммунального хозяйства, энергетики, цифровизации и связи Забайкальского края</t>
  </si>
  <si>
    <t>от 17.06.2020 № 175-р</t>
  </si>
  <si>
    <t>на возмещение расходов организаций, осуществляющих управление жилищным фондом Забайкальского края, на приобретение средств дезинфекции мест общего пользования</t>
  </si>
  <si>
    <t>Министерство строительства, дорожного хозяйства и транспорта Забайкальского края</t>
  </si>
  <si>
    <t>от 19.06.2020 № 177-р</t>
  </si>
  <si>
    <t>на оплату услуг автотранспортным предприятиям Забайкальского края, осуществляющим перевозку граждан Российской Федерации, граждан КНР в целях предотвращения распространения новой коронавирусной инфекции (COVID-19)</t>
  </si>
  <si>
    <t>от 30.06.2020 № 189-р</t>
  </si>
  <si>
    <t>для оплаты затрат по привлечению противопожарных подразделений  ФГУ "Ведомственная охрана железнодорожного транспорта Российской Федерации"</t>
  </si>
  <si>
    <t>для проведения дополнительных санитарно-противоэпидемических (профилактических) мероприятий по предотвращению распространения новой коронавирусной инфекции (2019-nCoV) в филиалах краевого государственного автономного учреждения "Многофункциональный центр предоставления государственных и муниципальных услуг Забайкальского края", расположенных на территории Забайкальского края</t>
  </si>
  <si>
    <t>для предоставления бюджету муниципального района "Приаргунский район" на возмещение ущерба, понесенного владельцами животных при отчуждении заболевшего ящуром скота на территории сельского поселения "Новоцурухайтуйское" муниципального района "Приаргунский район"</t>
  </si>
  <si>
    <t>для оказания гражданину финансовой помощи в связи с полной утратой имущества первой необходимости в результате чрезвычайной ситуации 2019 года в Забайкальском крае в размере 100 000 (сто тысяч) рублей на человека в соответствии с решением суда</t>
  </si>
  <si>
    <t>для выполнения работ по обеспечению инфекционной безопасности в моностационаре на базе государственного учреждения здравоохранения "Краевой кожно-венерологический диспансер" по лечению новой коронавирусной инфекции</t>
  </si>
  <si>
    <t>Отчет об использовании ассигнований резервного фонда Правительства Забайкальского края за девять месяцев 2020 года</t>
  </si>
  <si>
    <t>от 9.07.2020 № 199-р</t>
  </si>
  <si>
    <t>на оплату затрат, связанных с привлечением воздушных судов для тушения природных пожаров</t>
  </si>
  <si>
    <t>от 29.07.2020 № 222-р</t>
  </si>
  <si>
    <t>от 12.08.2020 № 231-р</t>
  </si>
  <si>
    <t>на капитальный ремонт здания морга ГУЗ "Петровск-Забайкальская центральная районная больница"</t>
  </si>
  <si>
    <t>от 12.08.2020 № 232-р</t>
  </si>
  <si>
    <t>от 13.08.2020 № 234-р</t>
  </si>
  <si>
    <t>для администраций муниципальных районов на оплату понесенных затрат по содержанию круглосуточных постов дорожно-патрульной службы по выявлению граждан, въезжающих на территорию Забайкальского края с признаками респираторных заболеваний</t>
  </si>
  <si>
    <t>от 11.09.2020 № 259-р</t>
  </si>
  <si>
    <t>для предоставления социальных выплат на приобретение жилья гражданам, пострадавшим от пожаров 2019 года</t>
  </si>
  <si>
    <t>в целях компенсации стоимости уничтоженных кормов в рамках реализации мероприятий, направленных на предотвращение и ликвидацию очагов заболевания животных ящуром на территории муниципального района "Приаргунский район"</t>
  </si>
  <si>
    <t>от 27.03.2020 № 62-р,  внесены изменения от 25.06.2020 № 181-р и от 31.08.2020 № 254-р</t>
  </si>
  <si>
    <t>на монтаж и установку кислородной подводки в моностационарах для приема больных с новой коронавирусной инфекцией COVID-19</t>
  </si>
  <si>
    <t>на проведение ремонтных работ для устранения последствий пожара и восстановления учебного процесса в муниципальном общеобразовательном учреждении "Усть-Озёрская основная общеобразовательная школа"</t>
  </si>
  <si>
    <t>на оказание гражданам материальной и финансовой помощи в соответствии с решениями суда</t>
  </si>
  <si>
    <t xml:space="preserve">для оплаты услуг ООО "Читинский автовокзал" и муниципальному предприятию городского округа "Город Чита" "Троллейбусное управление", осуществлявшим перевозки граждан, прибывших в аэропорт "Кадала", в обсерваторы, расположенные на территории Забайкальского края, в целях предотвращения распространения новой коронавирусной инфекции
(COVID-19).
</t>
  </si>
  <si>
    <t>от 10.04.2020 № 77-р, внесено изменение от 15.09.2020 № 267-р</t>
  </si>
  <si>
    <t>от 12.05.2020 № 126-р, внесено изменение от 15.09.2020 № 267-р</t>
  </si>
  <si>
    <t>от 2.06.2020 № 159-р, внесено изменение от 15.09.2020 № 267-р</t>
  </si>
  <si>
    <t>Департамент государственного имущества и земельных отношений Забайкальского края</t>
  </si>
  <si>
    <t>на оказание гражданам единовременной материальной и финансовой помощи (паводки 2018 года), по судебным решениям</t>
  </si>
</sst>
</file>

<file path=xl/styles.xml><?xml version="1.0" encoding="utf-8"?>
<styleSheet xmlns="http://schemas.openxmlformats.org/spreadsheetml/2006/main">
  <numFmts count="3">
    <numFmt numFmtId="171" formatCode="_-* #,##0.00_р_._-;\-* #,##0.00_р_._-;_-* &quot;-&quot;??_р_._-;_-@_-"/>
    <numFmt numFmtId="172" formatCode="000000"/>
    <numFmt numFmtId="173" formatCode="_-* #,##0.0_р_._-;\-* #,##0.0_р_._-;_-* &quot;-&quot;?_р_._-;_-@_-"/>
  </numFmts>
  <fonts count="8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4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4" fontId="6" fillId="0" borderId="2">
      <alignment horizontal="right" vertical="top" shrinkToFit="1"/>
    </xf>
    <xf numFmtId="0" fontId="3" fillId="0" borderId="0"/>
  </cellStyleXfs>
  <cellXfs count="37">
    <xf numFmtId="0" fontId="0" fillId="0" borderId="0" xfId="0"/>
    <xf numFmtId="49" fontId="2" fillId="0" borderId="1" xfId="2" applyNumberFormat="1" applyFont="1" applyBorder="1" applyAlignment="1">
      <alignment horizontal="left" vertical="center" wrapText="1"/>
    </xf>
    <xf numFmtId="0" fontId="4" fillId="0" borderId="0" xfId="0" applyFont="1"/>
    <xf numFmtId="1" fontId="4" fillId="0" borderId="1" xfId="2" applyNumberFormat="1" applyFont="1" applyBorder="1" applyAlignment="1">
      <alignment vertical="center" wrapText="1"/>
    </xf>
    <xf numFmtId="0" fontId="4" fillId="0" borderId="0" xfId="0" applyFont="1" applyFill="1"/>
    <xf numFmtId="4" fontId="5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4" fillId="0" borderId="1" xfId="2" applyNumberFormat="1" applyFont="1" applyBorder="1" applyAlignment="1">
      <alignment horizontal="center" vertical="center" wrapText="1"/>
    </xf>
    <xf numFmtId="171" fontId="4" fillId="0" borderId="1" xfId="0" applyNumberFormat="1" applyFont="1" applyFill="1" applyBorder="1" applyAlignment="1">
      <alignment horizontal="center" vertical="center" wrapText="1"/>
    </xf>
    <xf numFmtId="171" fontId="4" fillId="0" borderId="0" xfId="0" applyNumberFormat="1" applyFont="1" applyFill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 wrapText="1"/>
    </xf>
    <xf numFmtId="172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>
      <alignment horizontal="center" vertical="center" wrapText="1" shrinkToFit="1"/>
    </xf>
    <xf numFmtId="0" fontId="4" fillId="2" borderId="0" xfId="0" applyFont="1" applyFill="1"/>
    <xf numFmtId="0" fontId="2" fillId="2" borderId="1" xfId="2" applyFont="1" applyFill="1" applyBorder="1" applyAlignment="1">
      <alignment horizontal="center" vertical="center" wrapText="1" shrinkToFit="1"/>
    </xf>
    <xf numFmtId="0" fontId="4" fillId="2" borderId="1" xfId="2" applyNumberFormat="1" applyFont="1" applyFill="1" applyBorder="1" applyAlignment="1">
      <alignment horizontal="center" vertical="center" wrapText="1"/>
    </xf>
    <xf numFmtId="0" fontId="4" fillId="3" borderId="1" xfId="2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2" borderId="1" xfId="0" applyFont="1" applyFill="1" applyBorder="1" applyAlignment="1" applyProtection="1">
      <alignment horizontal="left" vertical="center" wrapText="1"/>
      <protection locked="0"/>
    </xf>
    <xf numFmtId="49" fontId="4" fillId="2" borderId="1" xfId="2" applyNumberFormat="1" applyFont="1" applyFill="1" applyBorder="1" applyAlignment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3" fontId="4" fillId="2" borderId="1" xfId="0" applyNumberFormat="1" applyFont="1" applyFill="1" applyBorder="1" applyAlignment="1">
      <alignment horizontal="center" vertical="center" wrapText="1"/>
    </xf>
    <xf numFmtId="173" fontId="4" fillId="2" borderId="1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Border="1" applyAlignment="1">
      <alignment horizontal="left" vertical="center" wrapText="1"/>
    </xf>
    <xf numFmtId="172" fontId="2" fillId="0" borderId="1" xfId="2" applyNumberFormat="1" applyFont="1" applyBorder="1" applyAlignment="1">
      <alignment horizontal="left" vertical="center" wrapText="1"/>
    </xf>
    <xf numFmtId="172" fontId="2" fillId="0" borderId="1" xfId="2" applyNumberFormat="1" applyFont="1" applyBorder="1" applyAlignment="1">
      <alignment horizontal="center" vertical="center" wrapText="1"/>
    </xf>
    <xf numFmtId="173" fontId="2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wrapText="1" shrinkToFit="1"/>
    </xf>
    <xf numFmtId="173" fontId="7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0" fillId="0" borderId="0" xfId="0" applyAlignment="1"/>
    <xf numFmtId="0" fontId="2" fillId="0" borderId="0" xfId="0" applyFont="1" applyAlignment="1">
      <alignment horizontal="center"/>
    </xf>
  </cellXfs>
  <cellStyles count="3">
    <cellStyle name="xl52" xfId="1"/>
    <cellStyle name="Обычный" xfId="0" builtinId="0"/>
    <cellStyle name="Обычный_Лист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K47"/>
  <sheetViews>
    <sheetView tabSelected="1" view="pageBreakPreview" zoomScale="75" zoomScaleNormal="100" workbookViewId="0">
      <selection activeCell="D39" sqref="D39"/>
    </sheetView>
  </sheetViews>
  <sheetFormatPr defaultRowHeight="15.75"/>
  <cols>
    <col min="1" max="1" width="5.5703125" style="2" customWidth="1"/>
    <col min="2" max="2" width="34.85546875" style="2" customWidth="1"/>
    <col min="3" max="3" width="13.5703125" style="2" customWidth="1"/>
    <col min="4" max="4" width="68.140625" style="2" customWidth="1"/>
    <col min="5" max="5" width="14" style="2" customWidth="1"/>
    <col min="6" max="6" width="16" style="14" customWidth="1"/>
    <col min="7" max="7" width="14.28515625" style="4" hidden="1" customWidth="1"/>
    <col min="8" max="8" width="16.85546875" style="6" hidden="1" customWidth="1"/>
    <col min="9" max="9" width="14.140625" style="5" hidden="1" customWidth="1"/>
    <col min="10" max="10" width="18" style="2" hidden="1" customWidth="1"/>
    <col min="11" max="11" width="22.140625" style="2" hidden="1" customWidth="1"/>
    <col min="12" max="12" width="9.140625" style="2"/>
    <col min="13" max="13" width="22.85546875" style="2" customWidth="1"/>
    <col min="14" max="16384" width="9.140625" style="2"/>
  </cols>
  <sheetData>
    <row r="1" spans="1:11" ht="43.5" customHeight="1">
      <c r="E1" s="34" t="s">
        <v>20</v>
      </c>
      <c r="F1" s="35"/>
      <c r="G1" s="35"/>
    </row>
    <row r="2" spans="1:11" ht="29.25" customHeight="1">
      <c r="A2" s="36" t="s">
        <v>70</v>
      </c>
      <c r="B2" s="36"/>
      <c r="C2" s="36"/>
      <c r="D2" s="36"/>
      <c r="E2" s="36"/>
      <c r="F2" s="36"/>
      <c r="G2" s="36"/>
      <c r="H2" s="36"/>
      <c r="I2" s="2"/>
    </row>
    <row r="3" spans="1:11" ht="3.75" customHeight="1">
      <c r="A3" s="36"/>
      <c r="B3" s="36"/>
      <c r="C3" s="36"/>
      <c r="D3" s="36"/>
      <c r="E3" s="36"/>
      <c r="F3" s="36"/>
      <c r="G3" s="36"/>
      <c r="H3" s="36"/>
      <c r="I3" s="2"/>
    </row>
    <row r="4" spans="1:11" ht="24.75" customHeight="1">
      <c r="F4" s="2" t="s">
        <v>0</v>
      </c>
      <c r="G4" s="2" t="s">
        <v>0</v>
      </c>
      <c r="H4" s="2"/>
      <c r="I4" s="2"/>
    </row>
    <row r="5" spans="1:11" ht="84" customHeight="1">
      <c r="A5" s="7" t="s">
        <v>1</v>
      </c>
      <c r="B5" s="7" t="s">
        <v>2</v>
      </c>
      <c r="C5" s="7" t="s">
        <v>6</v>
      </c>
      <c r="D5" s="7" t="s">
        <v>3</v>
      </c>
      <c r="E5" s="7" t="s">
        <v>4</v>
      </c>
      <c r="F5" s="15" t="s">
        <v>9</v>
      </c>
      <c r="G5" s="7" t="s">
        <v>7</v>
      </c>
      <c r="H5" s="13" t="s">
        <v>10</v>
      </c>
      <c r="I5" s="7" t="s">
        <v>5</v>
      </c>
      <c r="J5" s="7" t="s">
        <v>8</v>
      </c>
    </row>
    <row r="6" spans="1:11" ht="21.75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16">
        <v>6</v>
      </c>
      <c r="G6" s="8">
        <v>7</v>
      </c>
      <c r="H6" s="8">
        <v>8</v>
      </c>
      <c r="I6" s="8">
        <v>10</v>
      </c>
      <c r="J6" s="8">
        <v>11</v>
      </c>
    </row>
    <row r="7" spans="1:11" ht="57.75" customHeight="1">
      <c r="A7" s="16">
        <v>1</v>
      </c>
      <c r="B7" s="19" t="s">
        <v>12</v>
      </c>
      <c r="C7" s="12" t="s">
        <v>22</v>
      </c>
      <c r="D7" s="26" t="s">
        <v>23</v>
      </c>
      <c r="E7" s="25">
        <v>1900</v>
      </c>
      <c r="F7" s="25">
        <v>1900</v>
      </c>
      <c r="G7" s="8"/>
      <c r="H7" s="8"/>
      <c r="I7" s="8"/>
      <c r="J7" s="8"/>
    </row>
    <row r="8" spans="1:11" s="18" customFormat="1" ht="69" customHeight="1">
      <c r="A8" s="16">
        <v>2</v>
      </c>
      <c r="B8" s="19" t="s">
        <v>13</v>
      </c>
      <c r="C8" s="12" t="s">
        <v>19</v>
      </c>
      <c r="D8" s="19" t="s">
        <v>65</v>
      </c>
      <c r="E8" s="24">
        <v>2579.6999999999998</v>
      </c>
      <c r="F8" s="24">
        <f>1289.8+644.9</f>
        <v>1934.6999999999998</v>
      </c>
      <c r="G8" s="24"/>
      <c r="H8" s="20"/>
      <c r="I8" s="17"/>
      <c r="J8" s="17"/>
      <c r="K8" s="22"/>
    </row>
    <row r="9" spans="1:11" ht="81" customHeight="1">
      <c r="A9" s="16">
        <v>3</v>
      </c>
      <c r="B9" s="19" t="s">
        <v>16</v>
      </c>
      <c r="C9" s="12" t="s">
        <v>17</v>
      </c>
      <c r="D9" s="21" t="s">
        <v>21</v>
      </c>
      <c r="E9" s="24">
        <v>701.9</v>
      </c>
      <c r="F9" s="33">
        <v>701.9</v>
      </c>
      <c r="G9" s="25"/>
      <c r="H9" s="8"/>
      <c r="I9" s="8"/>
      <c r="J9" s="8"/>
    </row>
    <row r="10" spans="1:11" s="18" customFormat="1" ht="123.75" customHeight="1">
      <c r="A10" s="16">
        <v>4</v>
      </c>
      <c r="B10" s="19" t="s">
        <v>15</v>
      </c>
      <c r="C10" s="12" t="s">
        <v>24</v>
      </c>
      <c r="D10" s="31" t="s">
        <v>67</v>
      </c>
      <c r="E10" s="24">
        <v>2675.9</v>
      </c>
      <c r="F10" s="24">
        <v>2675.9</v>
      </c>
      <c r="G10" s="24"/>
      <c r="H10" s="20"/>
      <c r="I10" s="17"/>
      <c r="J10" s="17"/>
      <c r="K10" s="22"/>
    </row>
    <row r="11" spans="1:11" s="18" customFormat="1" ht="67.5" customHeight="1">
      <c r="A11" s="16">
        <v>5</v>
      </c>
      <c r="B11" s="19" t="s">
        <v>15</v>
      </c>
      <c r="C11" s="12" t="s">
        <v>18</v>
      </c>
      <c r="D11" s="21" t="s">
        <v>81</v>
      </c>
      <c r="E11" s="24">
        <v>872.8</v>
      </c>
      <c r="F11" s="24">
        <f>868.4-85.4</f>
        <v>783</v>
      </c>
      <c r="G11" s="24"/>
      <c r="H11" s="20"/>
      <c r="I11" s="17"/>
      <c r="J11" s="17"/>
      <c r="K11" s="22"/>
    </row>
    <row r="12" spans="1:11" s="18" customFormat="1" ht="154.5" customHeight="1">
      <c r="A12" s="16">
        <v>6</v>
      </c>
      <c r="B12" s="19" t="s">
        <v>12</v>
      </c>
      <c r="C12" s="12" t="s">
        <v>82</v>
      </c>
      <c r="D12" s="19" t="s">
        <v>14</v>
      </c>
      <c r="E12" s="24">
        <f>4032.7-2046.5+30.2</f>
        <v>2016.3999999999999</v>
      </c>
      <c r="F12" s="24">
        <f>4032.7-2046.5+30.2</f>
        <v>2016.3999999999999</v>
      </c>
      <c r="G12" s="24"/>
      <c r="H12" s="20"/>
      <c r="I12" s="17"/>
      <c r="J12" s="17"/>
      <c r="K12" s="22"/>
    </row>
    <row r="13" spans="1:11" s="18" customFormat="1" ht="117.75" customHeight="1">
      <c r="A13" s="16">
        <v>7</v>
      </c>
      <c r="B13" s="19" t="s">
        <v>25</v>
      </c>
      <c r="C13" s="12" t="s">
        <v>87</v>
      </c>
      <c r="D13" s="19" t="s">
        <v>26</v>
      </c>
      <c r="E13" s="24">
        <f>9500-190</f>
        <v>9310</v>
      </c>
      <c r="F13" s="24">
        <f>9500-190</f>
        <v>9310</v>
      </c>
      <c r="G13" s="24"/>
      <c r="H13" s="25">
        <f>E13-F13</f>
        <v>0</v>
      </c>
      <c r="I13" s="17"/>
      <c r="J13" s="17"/>
      <c r="K13" s="22"/>
    </row>
    <row r="14" spans="1:11" s="18" customFormat="1" ht="107.25" customHeight="1">
      <c r="A14" s="16">
        <v>8</v>
      </c>
      <c r="B14" s="19" t="s">
        <v>25</v>
      </c>
      <c r="C14" s="12" t="s">
        <v>27</v>
      </c>
      <c r="D14" s="19" t="s">
        <v>83</v>
      </c>
      <c r="E14" s="24">
        <f>6673.8-6673.8</f>
        <v>0</v>
      </c>
      <c r="F14" s="24">
        <f>6673.8-6673.8</f>
        <v>0</v>
      </c>
      <c r="G14" s="24"/>
      <c r="H14" s="20"/>
      <c r="I14" s="17"/>
      <c r="J14" s="17"/>
      <c r="K14" s="22"/>
    </row>
    <row r="15" spans="1:11" s="18" customFormat="1" ht="69" customHeight="1">
      <c r="A15" s="16">
        <v>9</v>
      </c>
      <c r="B15" s="19" t="s">
        <v>28</v>
      </c>
      <c r="C15" s="12" t="s">
        <v>29</v>
      </c>
      <c r="D15" s="32" t="s">
        <v>84</v>
      </c>
      <c r="E15" s="24">
        <v>11115.9</v>
      </c>
      <c r="F15" s="24">
        <v>0</v>
      </c>
      <c r="G15" s="24"/>
      <c r="H15" s="20"/>
      <c r="I15" s="17"/>
      <c r="J15" s="17"/>
      <c r="K15" s="22"/>
    </row>
    <row r="16" spans="1:11" s="18" customFormat="1" ht="60" customHeight="1">
      <c r="A16" s="16">
        <v>10</v>
      </c>
      <c r="B16" s="19" t="s">
        <v>12</v>
      </c>
      <c r="C16" s="12" t="s">
        <v>30</v>
      </c>
      <c r="D16" s="32" t="s">
        <v>31</v>
      </c>
      <c r="E16" s="24">
        <v>1142</v>
      </c>
      <c r="F16" s="24">
        <v>1142</v>
      </c>
      <c r="G16" s="24"/>
      <c r="H16" s="20"/>
      <c r="I16" s="17"/>
      <c r="J16" s="17"/>
      <c r="K16" s="22"/>
    </row>
    <row r="17" spans="1:11" s="18" customFormat="1" ht="53.25" customHeight="1">
      <c r="A17" s="16">
        <v>11</v>
      </c>
      <c r="B17" s="19" t="s">
        <v>12</v>
      </c>
      <c r="C17" s="12" t="s">
        <v>32</v>
      </c>
      <c r="D17" s="32" t="s">
        <v>31</v>
      </c>
      <c r="E17" s="24">
        <v>4865</v>
      </c>
      <c r="F17" s="24">
        <v>4865</v>
      </c>
      <c r="G17" s="24"/>
      <c r="H17" s="20"/>
      <c r="I17" s="17"/>
      <c r="J17" s="17"/>
      <c r="K17" s="22"/>
    </row>
    <row r="18" spans="1:11" s="18" customFormat="1" ht="127.5" customHeight="1">
      <c r="A18" s="16">
        <v>12</v>
      </c>
      <c r="B18" s="19" t="s">
        <v>33</v>
      </c>
      <c r="C18" s="12" t="s">
        <v>34</v>
      </c>
      <c r="D18" s="19" t="s">
        <v>66</v>
      </c>
      <c r="E18" s="24">
        <v>1418</v>
      </c>
      <c r="F18" s="24">
        <v>1418</v>
      </c>
      <c r="G18" s="24"/>
      <c r="H18" s="20"/>
      <c r="I18" s="17"/>
      <c r="J18" s="17"/>
      <c r="K18" s="22"/>
    </row>
    <row r="19" spans="1:11" s="18" customFormat="1" ht="79.5" customHeight="1">
      <c r="A19" s="16">
        <v>13</v>
      </c>
      <c r="B19" s="19" t="s">
        <v>12</v>
      </c>
      <c r="C19" s="12" t="s">
        <v>35</v>
      </c>
      <c r="D19" s="19" t="s">
        <v>36</v>
      </c>
      <c r="E19" s="24">
        <v>300</v>
      </c>
      <c r="F19" s="24">
        <v>300</v>
      </c>
      <c r="G19" s="24"/>
      <c r="H19" s="20"/>
      <c r="I19" s="17"/>
      <c r="J19" s="17"/>
      <c r="K19" s="22"/>
    </row>
    <row r="20" spans="1:11" s="18" customFormat="1" ht="60.75" customHeight="1">
      <c r="A20" s="16">
        <v>14</v>
      </c>
      <c r="B20" s="19" t="s">
        <v>12</v>
      </c>
      <c r="C20" s="12" t="s">
        <v>37</v>
      </c>
      <c r="D20" s="19" t="s">
        <v>38</v>
      </c>
      <c r="E20" s="24">
        <v>2016.3</v>
      </c>
      <c r="F20" s="24">
        <v>2016.3</v>
      </c>
      <c r="G20" s="24"/>
      <c r="H20" s="20"/>
      <c r="I20" s="17"/>
      <c r="J20" s="17"/>
      <c r="K20" s="22"/>
    </row>
    <row r="21" spans="1:11" s="18" customFormat="1" ht="123" customHeight="1">
      <c r="A21" s="16">
        <v>15</v>
      </c>
      <c r="B21" s="19" t="s">
        <v>25</v>
      </c>
      <c r="C21" s="12" t="s">
        <v>88</v>
      </c>
      <c r="D21" s="19" t="s">
        <v>39</v>
      </c>
      <c r="E21" s="24">
        <f>681.8-21.7</f>
        <v>660.09999999999991</v>
      </c>
      <c r="F21" s="24">
        <v>660.1</v>
      </c>
      <c r="G21" s="24"/>
      <c r="H21" s="25">
        <f>E21-F21</f>
        <v>0</v>
      </c>
      <c r="I21" s="17"/>
      <c r="J21" s="17"/>
      <c r="K21" s="22"/>
    </row>
    <row r="22" spans="1:11" s="18" customFormat="1" ht="54" customHeight="1">
      <c r="A22" s="16">
        <v>16</v>
      </c>
      <c r="B22" s="19" t="s">
        <v>25</v>
      </c>
      <c r="C22" s="12" t="s">
        <v>40</v>
      </c>
      <c r="D22" s="19" t="s">
        <v>41</v>
      </c>
      <c r="E22" s="24">
        <v>7734.5</v>
      </c>
      <c r="F22" s="24">
        <f>288.5+132.4+391.1+195.6</f>
        <v>1007.6</v>
      </c>
      <c r="G22" s="24"/>
      <c r="H22" s="20"/>
      <c r="I22" s="17"/>
      <c r="J22" s="17"/>
      <c r="K22" s="22"/>
    </row>
    <row r="23" spans="1:11" s="18" customFormat="1" ht="78" customHeight="1">
      <c r="A23" s="16">
        <v>17</v>
      </c>
      <c r="B23" s="19" t="s">
        <v>13</v>
      </c>
      <c r="C23" s="12" t="s">
        <v>42</v>
      </c>
      <c r="D23" s="19" t="s">
        <v>43</v>
      </c>
      <c r="E23" s="24">
        <v>4368.6000000000004</v>
      </c>
      <c r="F23" s="24">
        <f>2184.3+1092.1</f>
        <v>3276.4</v>
      </c>
      <c r="G23" s="25"/>
      <c r="H23" s="20"/>
      <c r="I23" s="17"/>
      <c r="J23" s="17"/>
      <c r="K23" s="22"/>
    </row>
    <row r="24" spans="1:11" ht="74.25" customHeight="1">
      <c r="A24" s="16">
        <v>18</v>
      </c>
      <c r="B24" s="19" t="s">
        <v>15</v>
      </c>
      <c r="C24" s="12" t="s">
        <v>44</v>
      </c>
      <c r="D24" s="19" t="s">
        <v>45</v>
      </c>
      <c r="E24" s="24">
        <v>915.7</v>
      </c>
      <c r="F24" s="24">
        <v>915.7</v>
      </c>
      <c r="G24" s="29">
        <f>SUM(G7:G23)</f>
        <v>0</v>
      </c>
      <c r="H24" s="9">
        <f>SUM(H10:H23)</f>
        <v>0</v>
      </c>
      <c r="I24" s="9">
        <f>SUM(I10:I23)</f>
        <v>0</v>
      </c>
      <c r="J24" s="9">
        <f>SUM(J10:J23)</f>
        <v>0</v>
      </c>
      <c r="K24" s="23"/>
    </row>
    <row r="25" spans="1:11" customFormat="1" ht="101.25" customHeight="1">
      <c r="A25" s="16">
        <v>19</v>
      </c>
      <c r="B25" s="19" t="s">
        <v>15</v>
      </c>
      <c r="C25" s="12" t="s">
        <v>46</v>
      </c>
      <c r="D25" s="19" t="s">
        <v>47</v>
      </c>
      <c r="E25" s="24">
        <v>250.6</v>
      </c>
      <c r="F25" s="24">
        <f>250.6-0.3</f>
        <v>250.29999999999998</v>
      </c>
    </row>
    <row r="26" spans="1:11" customFormat="1" ht="105.75" customHeight="1">
      <c r="A26" s="16">
        <v>20</v>
      </c>
      <c r="B26" s="19" t="s">
        <v>48</v>
      </c>
      <c r="C26" s="12" t="s">
        <v>49</v>
      </c>
      <c r="D26" s="19" t="s">
        <v>50</v>
      </c>
      <c r="E26" s="24">
        <v>1650</v>
      </c>
      <c r="F26" s="24">
        <v>1650</v>
      </c>
      <c r="G26" s="30"/>
      <c r="H26" s="30"/>
    </row>
    <row r="27" spans="1:11" ht="98.25" customHeight="1">
      <c r="A27" s="16">
        <v>21</v>
      </c>
      <c r="B27" s="19" t="s">
        <v>28</v>
      </c>
      <c r="C27" s="12" t="s">
        <v>51</v>
      </c>
      <c r="D27" s="19" t="s">
        <v>52</v>
      </c>
      <c r="E27" s="24">
        <v>577.9</v>
      </c>
      <c r="F27" s="24">
        <v>556.70000000000005</v>
      </c>
      <c r="G27" s="30"/>
      <c r="H27" s="30"/>
      <c r="I27" s="10"/>
      <c r="J27" s="11"/>
    </row>
    <row r="28" spans="1:11" ht="96" customHeight="1">
      <c r="A28" s="16">
        <v>22</v>
      </c>
      <c r="B28" s="19" t="s">
        <v>33</v>
      </c>
      <c r="C28" s="12" t="s">
        <v>53</v>
      </c>
      <c r="D28" s="19" t="s">
        <v>54</v>
      </c>
      <c r="E28" s="24">
        <v>2000</v>
      </c>
      <c r="F28" s="24">
        <f>237.7-237.7+606.3+500+893.7</f>
        <v>2000</v>
      </c>
    </row>
    <row r="29" spans="1:11" ht="123" customHeight="1">
      <c r="A29" s="16">
        <v>23</v>
      </c>
      <c r="B29" s="19" t="s">
        <v>25</v>
      </c>
      <c r="C29" s="12" t="s">
        <v>89</v>
      </c>
      <c r="D29" s="19" t="s">
        <v>55</v>
      </c>
      <c r="E29" s="24">
        <f>7609.4-1.9</f>
        <v>7607.5</v>
      </c>
      <c r="F29" s="24">
        <v>7607.5</v>
      </c>
      <c r="G29" s="24"/>
      <c r="H29" s="25">
        <f>E29-F29</f>
        <v>0</v>
      </c>
    </row>
    <row r="30" spans="1:11" ht="61.5" customHeight="1">
      <c r="A30" s="16">
        <v>24</v>
      </c>
      <c r="B30" s="19" t="s">
        <v>12</v>
      </c>
      <c r="C30" s="12" t="s">
        <v>56</v>
      </c>
      <c r="D30" s="19" t="s">
        <v>85</v>
      </c>
      <c r="E30" s="24">
        <v>200</v>
      </c>
      <c r="F30" s="24">
        <v>200</v>
      </c>
    </row>
    <row r="31" spans="1:11" ht="82.5" customHeight="1">
      <c r="A31" s="16">
        <v>25</v>
      </c>
      <c r="B31" s="19" t="s">
        <v>25</v>
      </c>
      <c r="C31" s="12" t="s">
        <v>57</v>
      </c>
      <c r="D31" s="19" t="s">
        <v>69</v>
      </c>
      <c r="E31" s="24">
        <v>509.7</v>
      </c>
      <c r="F31" s="24">
        <v>509.7</v>
      </c>
    </row>
    <row r="32" spans="1:11" ht="74.25" customHeight="1">
      <c r="A32" s="16">
        <v>26</v>
      </c>
      <c r="B32" s="19" t="s">
        <v>58</v>
      </c>
      <c r="C32" s="12" t="s">
        <v>59</v>
      </c>
      <c r="D32" s="19" t="s">
        <v>60</v>
      </c>
      <c r="E32" s="24">
        <v>2000</v>
      </c>
      <c r="F32" s="24">
        <v>518.85</v>
      </c>
    </row>
    <row r="33" spans="1:6" ht="75.75" customHeight="1">
      <c r="A33" s="16">
        <v>27</v>
      </c>
      <c r="B33" s="19" t="s">
        <v>61</v>
      </c>
      <c r="C33" s="12" t="s">
        <v>62</v>
      </c>
      <c r="D33" s="19" t="s">
        <v>63</v>
      </c>
      <c r="E33" s="24">
        <v>344.2</v>
      </c>
      <c r="F33" s="24">
        <v>344.2</v>
      </c>
    </row>
    <row r="34" spans="1:6" ht="86.25" customHeight="1">
      <c r="A34" s="16">
        <v>28</v>
      </c>
      <c r="B34" s="19" t="s">
        <v>12</v>
      </c>
      <c r="C34" s="12" t="s">
        <v>64</v>
      </c>
      <c r="D34" s="19" t="s">
        <v>68</v>
      </c>
      <c r="E34" s="24">
        <v>100</v>
      </c>
      <c r="F34" s="24">
        <v>100</v>
      </c>
    </row>
    <row r="35" spans="1:6" ht="52.5" customHeight="1">
      <c r="A35" s="16">
        <v>29</v>
      </c>
      <c r="B35" s="19" t="s">
        <v>13</v>
      </c>
      <c r="C35" s="12" t="s">
        <v>71</v>
      </c>
      <c r="D35" s="19" t="s">
        <v>72</v>
      </c>
      <c r="E35" s="24">
        <v>3173.8</v>
      </c>
      <c r="F35" s="24">
        <v>2869.18</v>
      </c>
    </row>
    <row r="36" spans="1:6" ht="114.75" customHeight="1">
      <c r="A36" s="16">
        <v>30</v>
      </c>
      <c r="B36" s="19" t="s">
        <v>61</v>
      </c>
      <c r="C36" s="12" t="s">
        <v>73</v>
      </c>
      <c r="D36" s="19" t="s">
        <v>86</v>
      </c>
      <c r="E36" s="24">
        <v>103.2</v>
      </c>
      <c r="F36" s="24">
        <v>103.2</v>
      </c>
    </row>
    <row r="37" spans="1:6" ht="53.25" customHeight="1">
      <c r="A37" s="16">
        <v>31</v>
      </c>
      <c r="B37" s="19" t="s">
        <v>25</v>
      </c>
      <c r="C37" s="12" t="s">
        <v>74</v>
      </c>
      <c r="D37" s="19" t="s">
        <v>75</v>
      </c>
      <c r="E37" s="24">
        <v>1655.1</v>
      </c>
      <c r="F37" s="24">
        <v>0</v>
      </c>
    </row>
    <row r="38" spans="1:6" ht="57.75" customHeight="1">
      <c r="A38" s="16">
        <v>32</v>
      </c>
      <c r="B38" s="19" t="s">
        <v>12</v>
      </c>
      <c r="C38" s="12" t="s">
        <v>76</v>
      </c>
      <c r="D38" s="19" t="s">
        <v>91</v>
      </c>
      <c r="E38" s="24">
        <v>270</v>
      </c>
      <c r="F38" s="24">
        <v>270</v>
      </c>
    </row>
    <row r="39" spans="1:6" ht="66.75" customHeight="1">
      <c r="A39" s="16">
        <v>33</v>
      </c>
      <c r="B39" s="19" t="s">
        <v>13</v>
      </c>
      <c r="C39" s="12" t="s">
        <v>77</v>
      </c>
      <c r="D39" s="19" t="s">
        <v>78</v>
      </c>
      <c r="E39" s="24">
        <v>1007.5</v>
      </c>
      <c r="F39" s="24">
        <v>1007.5</v>
      </c>
    </row>
    <row r="40" spans="1:6" ht="58.5" customHeight="1">
      <c r="A40" s="16">
        <v>34</v>
      </c>
      <c r="B40" s="19" t="s">
        <v>90</v>
      </c>
      <c r="C40" s="12" t="s">
        <v>79</v>
      </c>
      <c r="D40" s="19" t="s">
        <v>80</v>
      </c>
      <c r="E40" s="24">
        <v>2850</v>
      </c>
      <c r="F40" s="24">
        <v>0</v>
      </c>
    </row>
    <row r="41" spans="1:6" ht="21.75" customHeight="1">
      <c r="A41" s="3"/>
      <c r="B41" s="27" t="s">
        <v>11</v>
      </c>
      <c r="C41" s="28"/>
      <c r="D41" s="1"/>
      <c r="E41" s="29">
        <f>SUM(E7:E40)</f>
        <v>78892.299999999988</v>
      </c>
      <c r="F41" s="29">
        <f>SUM(F7:F40)</f>
        <v>52910.129999999983</v>
      </c>
    </row>
    <row r="42" spans="1:6">
      <c r="A42"/>
      <c r="B42"/>
      <c r="C42"/>
      <c r="D42"/>
    </row>
    <row r="43" spans="1:6">
      <c r="A43" s="30"/>
      <c r="B43" s="30"/>
      <c r="C43" s="30"/>
      <c r="D43" s="30"/>
    </row>
    <row r="44" spans="1:6">
      <c r="A44" s="30"/>
      <c r="B44" s="30"/>
      <c r="C44" s="30"/>
      <c r="D44" s="30"/>
    </row>
    <row r="47" spans="1:6">
      <c r="B47" s="34"/>
      <c r="C47" s="34"/>
    </row>
  </sheetData>
  <autoFilter ref="A5:M41"/>
  <mergeCells count="4">
    <mergeCell ref="B47:C47"/>
    <mergeCell ref="E1:G1"/>
    <mergeCell ref="A2:H2"/>
    <mergeCell ref="A3:H3"/>
  </mergeCells>
  <phoneticPr fontId="1" type="noConversion"/>
  <pageMargins left="0.39370078740157483" right="0.19685039370078741" top="0.59055118110236227" bottom="0.78740157480314965" header="0.15748031496062992" footer="0.51181102362204722"/>
  <pageSetup paperSize="9" scale="95" firstPageNumber="11" orientation="landscape" useFirstPageNumber="1" copies="2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</vt:lpstr>
      <vt:lpstr>финанс!Заголовки_для_печати</vt:lpstr>
      <vt:lpstr>финанс!Область_печати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ВСеменова</cp:lastModifiedBy>
  <cp:lastPrinted>2020-11-20T05:23:04Z</cp:lastPrinted>
  <dcterms:created xsi:type="dcterms:W3CDTF">2006-06-20T08:16:48Z</dcterms:created>
  <dcterms:modified xsi:type="dcterms:W3CDTF">2020-12-15T00:09:09Z</dcterms:modified>
</cp:coreProperties>
</file>