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7795" windowHeight="11385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бюджет'!$A$1:$L$44</definedName>
  </definedNames>
  <calcPr calcId="145621" fullPrecision="0"/>
</workbook>
</file>

<file path=xl/calcChain.xml><?xml version="1.0" encoding="utf-8"?>
<calcChain xmlns="http://schemas.openxmlformats.org/spreadsheetml/2006/main">
  <c r="I11" i="1" l="1"/>
  <c r="J11" i="1"/>
  <c r="F4" i="1" l="1"/>
  <c r="C17" i="1" l="1"/>
  <c r="D17" i="1"/>
  <c r="E17" i="1"/>
  <c r="F17" i="1"/>
  <c r="L21" i="1" l="1"/>
  <c r="L40" i="1"/>
  <c r="K40" i="1"/>
  <c r="K39" i="1"/>
  <c r="G43" i="1"/>
  <c r="G42" i="1"/>
  <c r="G41" i="1"/>
  <c r="H41" i="1"/>
  <c r="G39" i="1"/>
  <c r="K35" i="1" l="1"/>
  <c r="L35" i="1"/>
  <c r="K36" i="1"/>
  <c r="L36" i="1"/>
  <c r="K37" i="1"/>
  <c r="L37" i="1"/>
  <c r="K38" i="1"/>
  <c r="L38" i="1"/>
  <c r="K42" i="1"/>
  <c r="L42" i="1"/>
  <c r="K43" i="1"/>
  <c r="L43" i="1"/>
  <c r="G15" i="1"/>
  <c r="H15" i="1"/>
  <c r="G35" i="1" l="1"/>
  <c r="H35" i="1"/>
  <c r="G36" i="1"/>
  <c r="H36" i="1"/>
  <c r="G37" i="1"/>
  <c r="H37" i="1"/>
  <c r="G38" i="1"/>
  <c r="H38" i="1"/>
  <c r="G40" i="1"/>
  <c r="H40" i="1"/>
  <c r="H42" i="1"/>
  <c r="H43" i="1"/>
  <c r="D34" i="1"/>
  <c r="D33" i="1" s="1"/>
  <c r="E34" i="1"/>
  <c r="F34" i="1"/>
  <c r="C34" i="1"/>
  <c r="C33" i="1" s="1"/>
  <c r="L33" i="1" l="1"/>
  <c r="L34" i="1"/>
  <c r="E33" i="1"/>
  <c r="K33" i="1" s="1"/>
  <c r="K34" i="1"/>
  <c r="H34" i="1"/>
  <c r="G34" i="1"/>
  <c r="F11" i="1"/>
  <c r="E11" i="1"/>
  <c r="D11" i="1"/>
  <c r="C11" i="1"/>
  <c r="H33" i="1" l="1"/>
  <c r="G33" i="1"/>
  <c r="J28" i="1"/>
  <c r="I28" i="1"/>
  <c r="J22" i="1"/>
  <c r="I22" i="1"/>
  <c r="J17" i="1"/>
  <c r="I17" i="1"/>
  <c r="J10" i="1"/>
  <c r="I10" i="1"/>
  <c r="H8" i="1"/>
  <c r="H9" i="1"/>
  <c r="H12" i="1"/>
  <c r="H14" i="1"/>
  <c r="H16" i="1"/>
  <c r="H18" i="1"/>
  <c r="H19" i="1"/>
  <c r="H20" i="1"/>
  <c r="H21" i="1"/>
  <c r="H23" i="1"/>
  <c r="H24" i="1"/>
  <c r="H25" i="1"/>
  <c r="H26" i="1"/>
  <c r="H27" i="1"/>
  <c r="H29" i="1"/>
  <c r="H30" i="1"/>
  <c r="H31" i="1"/>
  <c r="H32" i="1"/>
  <c r="K11" i="1" l="1"/>
  <c r="H11" i="1"/>
  <c r="K12" i="1" l="1"/>
  <c r="K32" i="1" l="1"/>
  <c r="K31" i="1"/>
  <c r="K30" i="1"/>
  <c r="K29" i="1"/>
  <c r="K27" i="1"/>
  <c r="K26" i="1"/>
  <c r="K25" i="1"/>
  <c r="K24" i="1"/>
  <c r="K23" i="1"/>
  <c r="K21" i="1"/>
  <c r="K20" i="1"/>
  <c r="K19" i="1"/>
  <c r="K18" i="1"/>
  <c r="K16" i="1"/>
  <c r="K14" i="1"/>
  <c r="K9" i="1"/>
  <c r="K8" i="1"/>
  <c r="G32" i="1"/>
  <c r="G31" i="1"/>
  <c r="G30" i="1"/>
  <c r="G27" i="1"/>
  <c r="G26" i="1"/>
  <c r="G25" i="1"/>
  <c r="G24" i="1"/>
  <c r="G23" i="1"/>
  <c r="G21" i="1"/>
  <c r="G20" i="1"/>
  <c r="G19" i="1"/>
  <c r="G18" i="1"/>
  <c r="G16" i="1"/>
  <c r="G14" i="1"/>
  <c r="G12" i="1"/>
  <c r="G9" i="1"/>
  <c r="G8" i="1"/>
  <c r="G11" i="1" l="1"/>
  <c r="L9" i="1" l="1"/>
  <c r="G29" i="1" l="1"/>
  <c r="E28" i="1" l="1"/>
  <c r="K28" i="1" s="1"/>
  <c r="E22" i="1"/>
  <c r="K17" i="1"/>
  <c r="E7" i="1"/>
  <c r="K7" i="1" s="1"/>
  <c r="C7" i="1"/>
  <c r="C10" i="1"/>
  <c r="C22" i="1"/>
  <c r="C28" i="1"/>
  <c r="K22" i="1" l="1"/>
  <c r="G22" i="1"/>
  <c r="G17" i="1"/>
  <c r="G7" i="1"/>
  <c r="G28" i="1"/>
  <c r="K10" i="1"/>
  <c r="C6" i="1"/>
  <c r="C5" i="1" s="1"/>
  <c r="C4" i="1" s="1"/>
  <c r="G10" i="1" l="1"/>
  <c r="E6" i="1"/>
  <c r="K6" i="1" s="1"/>
  <c r="G6" i="1" l="1"/>
  <c r="E5" i="1"/>
  <c r="L32" i="1"/>
  <c r="L31" i="1"/>
  <c r="L30" i="1"/>
  <c r="L29" i="1"/>
  <c r="F28" i="1"/>
  <c r="D28" i="1"/>
  <c r="L27" i="1"/>
  <c r="L26" i="1"/>
  <c r="L25" i="1"/>
  <c r="L24" i="1"/>
  <c r="L23" i="1"/>
  <c r="F22" i="1"/>
  <c r="D22" i="1"/>
  <c r="L20" i="1"/>
  <c r="L19" i="1"/>
  <c r="L18" i="1"/>
  <c r="L16" i="1"/>
  <c r="L14" i="1"/>
  <c r="L12" i="1"/>
  <c r="D10" i="1"/>
  <c r="H10" i="1" s="1"/>
  <c r="L8" i="1"/>
  <c r="F7" i="1"/>
  <c r="D7" i="1"/>
  <c r="K5" i="1" l="1"/>
  <c r="E4" i="1"/>
  <c r="H28" i="1"/>
  <c r="H22" i="1"/>
  <c r="H17" i="1"/>
  <c r="H7" i="1"/>
  <c r="G5" i="1"/>
  <c r="L28" i="1"/>
  <c r="L17" i="1"/>
  <c r="L7" i="1"/>
  <c r="D6" i="1"/>
  <c r="L11" i="1"/>
  <c r="L22" i="1"/>
  <c r="G4" i="1" l="1"/>
  <c r="K4" i="1"/>
  <c r="D5" i="1"/>
  <c r="D4" i="1" s="1"/>
  <c r="L10" i="1"/>
  <c r="F6" i="1"/>
  <c r="H6" i="1" s="1"/>
  <c r="L6" i="1" l="1"/>
  <c r="F5" i="1"/>
  <c r="H4" i="1" l="1"/>
  <c r="L4" i="1"/>
  <c r="H5" i="1"/>
  <c r="L5" i="1"/>
</calcChain>
</file>

<file path=xl/sharedStrings.xml><?xml version="1.0" encoding="utf-8"?>
<sst xmlns="http://schemas.openxmlformats.org/spreadsheetml/2006/main" count="107" uniqueCount="88">
  <si>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</si>
  <si>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</si>
  <si>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</si>
  <si>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</si>
  <si>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</si>
  <si>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</si>
  <si>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</si>
  <si>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</si>
  <si>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</si>
  <si>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</si>
  <si>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</si>
  <si>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</si>
  <si>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</si>
  <si>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</si>
  <si>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</si>
  <si>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</si>
  <si>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</si>
  <si>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</si>
  <si>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</si>
  <si>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</si>
  <si>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</si>
  <si>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</si>
  <si>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</si>
  <si>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</si>
  <si>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</si>
  <si>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</si>
  <si>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</si>
  <si>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</si>
  <si>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</si>
  <si>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</si>
  <si>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</si>
  <si>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</si>
  <si>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</si>
  <si>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</si>
  <si>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</si>
  <si>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</si>
  <si>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</si>
  <si>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</si>
  <si>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</si>
  <si>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</si>
  <si>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</si>
  <si>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</si>
  <si>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</si>
  <si>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</si>
  <si>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</si>
  <si>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</si>
  <si>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</si>
  <si>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</si>
  <si>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</si>
  <si>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</si>
  <si>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</si>
  <si>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</si>
  <si>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</si>
  <si>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</si>
  <si>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</si>
  <si>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</si>
  <si>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</si>
  <si>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</si>
  <si>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</si>
  <si>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сидр, пуаре, медовуху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</si>
  <si>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</si>
  <si>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</si>
  <si>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</si>
  <si>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</si>
  <si>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</si>
  <si>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</si>
  <si>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</si>
  <si>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</si>
  <si>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</si>
  <si>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</si>
  <si>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</si>
  <si>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</si>
  <si>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</si>
  <si>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</si>
  <si>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</si>
  <si>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ДОХОДЫ БЮДЖЕТА - ВСЕГО</t>
  </si>
  <si>
    <t>Сведения об исполнении доходов консолидированного бюджета Забайкальского края по состоянию на 01.07.2020 года 
(в сравнении с запланированными значениями на 2020 год и исполнением на 01.07.2019 года)</t>
  </si>
  <si>
    <t>Фактически исполнено консолидированный бюджет субъекта и ТГВФ по состоянию на 01.07.2020 года, тыс. руб.</t>
  </si>
  <si>
    <t>Фактически исполнено консолидированный бюджет субъекта по состоянию на 01.07.2020 года, тыс. руб.</t>
  </si>
  <si>
    <t>% исполнения утвержденных бюджетных назначений консолидированного бюджета субъекта и ТГВФ по состоянию на 01.07.2020 года</t>
  </si>
  <si>
    <t>% исполнения утвержденных бюджетных назначений консолидированного бюджета субъекта по состоянию на 01.07.2020 года</t>
  </si>
  <si>
    <t>Фактически исполнено консолидированный бюджет субъекта и ТГВФ по состоянию на 01.07.2019 года, тыс. руб.</t>
  </si>
  <si>
    <t>Фактически исполнено консолидированный бюджет субъекта по состоянию на 01.07.2019 года, тыс. руб.</t>
  </si>
  <si>
    <t>2 02 10000 00 0000 150</t>
  </si>
  <si>
    <t>2 02 20000 00 0000 150</t>
  </si>
  <si>
    <t>2 02 30000 00 0000 150</t>
  </si>
  <si>
    <t>2 02 40000 00 0000 150</t>
  </si>
  <si>
    <t>2 02 50000 00 0000 150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</si>
</sst>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7" fillId="0" borderId="0">
      <alignment vertical="top" wrapText="1"/>
    </xf>
    <xf numFmtId="4" fontId="13" fillId="0" borderId="2">
      <alignment horizontal="right"/>
    </xf>
  </cellStyleXfs>
  <cellXfs count="31">
    <xf numFmtId="0" fontId="0" fillId="0" borderId="0" xfId="0"/>
    <xf numFmtId="0" fontId="0" fillId="0" borderId="0" xfId="0" applyFill="1"/>
    <xf numFmtId="0" fontId="11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4" fontId="12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14" fillId="0" borderId="0" xfId="0" applyFont="1" applyFill="1"/>
    <xf numFmtId="0" fontId="1" fillId="0" borderId="0" xfId="0" applyFont="1" applyFill="1" applyAlignment="1">
      <alignment horizontal="center" wrapText="1"/>
    </xf>
  </cellXfs>
  <cellStyles count="3">
    <cellStyle name="xl49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tabSelected="1" view="pageBreakPreview" zoomScaleNormal="100" zoomScaleSheetLayoutView="100" workbookViewId="0">
      <pane ySplit="3" topLeftCell="A4" activePane="bottomLeft" state="frozen"/>
      <selection pane="bottomLeft" activeCell="I7" sqref="I7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2" width="17.7109375" style="1" customWidth="1"/>
    <col min="13" max="16384" width="9.140625" style="1"/>
  </cols>
  <sheetData>
    <row r="1" spans="1:12" ht="41.25" customHeight="1" x14ac:dyDescent="0.3">
      <c r="A1" s="30" t="s">
        <v>76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x14ac:dyDescent="0.25">
      <c r="L2" s="2" t="s">
        <v>62</v>
      </c>
    </row>
    <row r="3" spans="1:12" ht="147.75" customHeight="1" x14ac:dyDescent="0.25">
      <c r="A3" s="3" t="s">
        <v>0</v>
      </c>
      <c r="B3" s="3" t="s">
        <v>1</v>
      </c>
      <c r="C3" s="3" t="s">
        <v>55</v>
      </c>
      <c r="D3" s="3" t="s">
        <v>54</v>
      </c>
      <c r="E3" s="3" t="s">
        <v>77</v>
      </c>
      <c r="F3" s="3" t="s">
        <v>78</v>
      </c>
      <c r="G3" s="3" t="s">
        <v>79</v>
      </c>
      <c r="H3" s="3" t="s">
        <v>80</v>
      </c>
      <c r="I3" s="3" t="s">
        <v>81</v>
      </c>
      <c r="J3" s="3" t="s">
        <v>82</v>
      </c>
      <c r="K3" s="3" t="s">
        <v>57</v>
      </c>
      <c r="L3" s="3" t="s">
        <v>58</v>
      </c>
    </row>
    <row r="4" spans="1:12" s="27" customFormat="1" ht="20.25" customHeight="1" x14ac:dyDescent="0.2">
      <c r="A4" s="26"/>
      <c r="B4" s="26" t="s">
        <v>75</v>
      </c>
      <c r="C4" s="7">
        <f>C5+C33</f>
        <v>110285817.90000001</v>
      </c>
      <c r="D4" s="7">
        <f t="shared" ref="D4:F4" si="0">D5+D33</f>
        <v>91329831.400000006</v>
      </c>
      <c r="E4" s="7">
        <f t="shared" si="0"/>
        <v>47502319</v>
      </c>
      <c r="F4" s="7">
        <f t="shared" si="0"/>
        <v>38087174.899999999</v>
      </c>
      <c r="G4" s="6">
        <f t="shared" ref="G4" si="1">E4/C4*100</f>
        <v>43.1</v>
      </c>
      <c r="H4" s="6">
        <f t="shared" ref="H4" si="2">F4/D4*100</f>
        <v>41.7</v>
      </c>
      <c r="I4" s="7">
        <v>46595025.200000003</v>
      </c>
      <c r="J4" s="7">
        <v>37759901.799999997</v>
      </c>
      <c r="K4" s="7">
        <f t="shared" ref="K4" si="3">E4/I4*100</f>
        <v>101.9</v>
      </c>
      <c r="L4" s="7">
        <f t="shared" ref="L4" si="4">F4/J4*100</f>
        <v>100.9</v>
      </c>
    </row>
    <row r="5" spans="1:12" ht="25.5" x14ac:dyDescent="0.25">
      <c r="A5" s="4" t="s">
        <v>2</v>
      </c>
      <c r="B5" s="5" t="s">
        <v>3</v>
      </c>
      <c r="C5" s="6">
        <f>C6+C32</f>
        <v>52926088.399999999</v>
      </c>
      <c r="D5" s="6">
        <f>D6+D32</f>
        <v>52756788.399999999</v>
      </c>
      <c r="E5" s="6">
        <f>E6+E32</f>
        <v>21859915.899999999</v>
      </c>
      <c r="F5" s="6">
        <f>F6+F32</f>
        <v>21811921.300000001</v>
      </c>
      <c r="G5" s="6">
        <f t="shared" ref="G5:G12" si="5">E5/C5*100</f>
        <v>41.3</v>
      </c>
      <c r="H5" s="6">
        <f t="shared" ref="H5:H12" si="6">F5/D5*100</f>
        <v>41.3</v>
      </c>
      <c r="I5" s="23">
        <v>22405432.5</v>
      </c>
      <c r="J5" s="23">
        <v>22326421.800000001</v>
      </c>
      <c r="K5" s="7">
        <f t="shared" ref="K5:K12" si="7">E5/I5*100</f>
        <v>97.6</v>
      </c>
      <c r="L5" s="7">
        <f t="shared" ref="K5:L32" si="8">F5/J5*100</f>
        <v>97.7</v>
      </c>
    </row>
    <row r="6" spans="1:12" x14ac:dyDescent="0.25">
      <c r="A6" s="8"/>
      <c r="B6" s="9" t="s">
        <v>4</v>
      </c>
      <c r="C6" s="6">
        <f>C7+C10+C17+C22+C28+C31</f>
        <v>50875931.5</v>
      </c>
      <c r="D6" s="6">
        <f>D7+D10+D17+D22+D28+D31</f>
        <v>50875931.5</v>
      </c>
      <c r="E6" s="6">
        <f>E7+E10+E17+E22+E28+E31</f>
        <v>20783949.300000001</v>
      </c>
      <c r="F6" s="6">
        <f>F7+F10+F17+F22+F28+F31</f>
        <v>20783949.300000001</v>
      </c>
      <c r="G6" s="6">
        <f t="shared" si="5"/>
        <v>40.9</v>
      </c>
      <c r="H6" s="6">
        <f t="shared" si="6"/>
        <v>40.9</v>
      </c>
      <c r="I6" s="23">
        <v>21318348.899999999</v>
      </c>
      <c r="J6" s="23">
        <v>21318348.899999999</v>
      </c>
      <c r="K6" s="7">
        <f t="shared" si="7"/>
        <v>97.5</v>
      </c>
      <c r="L6" s="7">
        <f t="shared" si="8"/>
        <v>97.5</v>
      </c>
    </row>
    <row r="7" spans="1:12" x14ac:dyDescent="0.25">
      <c r="A7" s="4" t="s">
        <v>5</v>
      </c>
      <c r="B7" s="5" t="s">
        <v>6</v>
      </c>
      <c r="C7" s="6">
        <f>C8+C9</f>
        <v>33396038.300000001</v>
      </c>
      <c r="D7" s="6">
        <f>D8+D9</f>
        <v>33396038.300000001</v>
      </c>
      <c r="E7" s="6">
        <f>E8+E9</f>
        <v>13699252.4</v>
      </c>
      <c r="F7" s="6">
        <f>F8+F9</f>
        <v>13699252.4</v>
      </c>
      <c r="G7" s="6">
        <f t="shared" si="5"/>
        <v>41</v>
      </c>
      <c r="H7" s="6">
        <f t="shared" si="6"/>
        <v>41</v>
      </c>
      <c r="I7" s="23">
        <v>14190648.199999999</v>
      </c>
      <c r="J7" s="23">
        <v>14190648.199999999</v>
      </c>
      <c r="K7" s="7">
        <f t="shared" si="7"/>
        <v>96.5</v>
      </c>
      <c r="L7" s="7">
        <f t="shared" si="8"/>
        <v>96.5</v>
      </c>
    </row>
    <row r="8" spans="1:12" x14ac:dyDescent="0.25">
      <c r="A8" s="10" t="s">
        <v>7</v>
      </c>
      <c r="B8" s="11" t="s">
        <v>8</v>
      </c>
      <c r="C8" s="12">
        <v>10109240.300000001</v>
      </c>
      <c r="D8" s="12">
        <v>10109240.300000001</v>
      </c>
      <c r="E8" s="12">
        <v>3903400.2</v>
      </c>
      <c r="F8" s="12">
        <v>3903400.2</v>
      </c>
      <c r="G8" s="12">
        <f>E8/C8*100</f>
        <v>38.6</v>
      </c>
      <c r="H8" s="12">
        <f>F8/D8*100</f>
        <v>38.6</v>
      </c>
      <c r="I8" s="12">
        <v>4728920.2</v>
      </c>
      <c r="J8" s="12">
        <v>4728920.2</v>
      </c>
      <c r="K8" s="13">
        <f>E8/I8*100</f>
        <v>82.5</v>
      </c>
      <c r="L8" s="13">
        <f>F8/J8*100</f>
        <v>82.5</v>
      </c>
    </row>
    <row r="9" spans="1:12" x14ac:dyDescent="0.25">
      <c r="A9" s="14" t="s">
        <v>9</v>
      </c>
      <c r="B9" s="11" t="s">
        <v>10</v>
      </c>
      <c r="C9" s="12">
        <v>23286798</v>
      </c>
      <c r="D9" s="12">
        <v>23286798</v>
      </c>
      <c r="E9" s="12">
        <v>9795852.1999999993</v>
      </c>
      <c r="F9" s="12">
        <v>9795852.1999999993</v>
      </c>
      <c r="G9" s="12">
        <f>E9/C9*100</f>
        <v>42.1</v>
      </c>
      <c r="H9" s="12">
        <f>F9/D9*100</f>
        <v>42.1</v>
      </c>
      <c r="I9" s="12">
        <v>9461727.9000000004</v>
      </c>
      <c r="J9" s="12">
        <v>9461727.9000000004</v>
      </c>
      <c r="K9" s="13">
        <f>E9/I9*100</f>
        <v>103.5</v>
      </c>
      <c r="L9" s="13">
        <f>F9/J9*100</f>
        <v>103.5</v>
      </c>
    </row>
    <row r="10" spans="1:12" ht="51" x14ac:dyDescent="0.25">
      <c r="A10" s="4" t="s">
        <v>11</v>
      </c>
      <c r="B10" s="5" t="s">
        <v>12</v>
      </c>
      <c r="C10" s="6">
        <f>C11</f>
        <v>6383669.0999999996</v>
      </c>
      <c r="D10" s="6">
        <f>D11</f>
        <v>6383669.0999999996</v>
      </c>
      <c r="E10" s="6">
        <v>2613514.7999999998</v>
      </c>
      <c r="F10" s="6">
        <v>2613514.7999999998</v>
      </c>
      <c r="G10" s="6">
        <f t="shared" si="5"/>
        <v>40.9</v>
      </c>
      <c r="H10" s="6">
        <f t="shared" si="6"/>
        <v>40.9</v>
      </c>
      <c r="I10" s="6">
        <f>I11</f>
        <v>1982829.3</v>
      </c>
      <c r="J10" s="6">
        <f>J11</f>
        <v>1982829.3</v>
      </c>
      <c r="K10" s="13">
        <f t="shared" si="7"/>
        <v>131.80000000000001</v>
      </c>
      <c r="L10" s="13">
        <f t="shared" si="8"/>
        <v>131.80000000000001</v>
      </c>
    </row>
    <row r="11" spans="1:12" ht="38.25" x14ac:dyDescent="0.25">
      <c r="A11" s="14" t="s">
        <v>13</v>
      </c>
      <c r="B11" s="11" t="s">
        <v>14</v>
      </c>
      <c r="C11" s="13">
        <f>C12+C14+C16+C15</f>
        <v>6383669.0999999996</v>
      </c>
      <c r="D11" s="13">
        <f>D12+D14+D16+D15</f>
        <v>6383669.0999999996</v>
      </c>
      <c r="E11" s="13">
        <f>E12+E14+E16+E15</f>
        <v>2613514.7000000002</v>
      </c>
      <c r="F11" s="13">
        <f>F12+F14+F16+F15</f>
        <v>2613514.7000000002</v>
      </c>
      <c r="G11" s="12">
        <f t="shared" si="5"/>
        <v>40.9</v>
      </c>
      <c r="H11" s="12">
        <f t="shared" si="6"/>
        <v>40.9</v>
      </c>
      <c r="I11" s="13">
        <f t="shared" ref="I11:J11" si="9">I12+I14+I16+I15</f>
        <v>1982829.3</v>
      </c>
      <c r="J11" s="13">
        <f t="shared" si="9"/>
        <v>1982829.3</v>
      </c>
      <c r="K11" s="13">
        <f t="shared" si="7"/>
        <v>131.80000000000001</v>
      </c>
      <c r="L11" s="13">
        <f t="shared" si="8"/>
        <v>131.80000000000001</v>
      </c>
    </row>
    <row r="12" spans="1:12" x14ac:dyDescent="0.25">
      <c r="A12" s="14"/>
      <c r="B12" s="15" t="s">
        <v>60</v>
      </c>
      <c r="C12" s="12">
        <v>78529</v>
      </c>
      <c r="D12" s="12">
        <v>78529</v>
      </c>
      <c r="E12" s="12">
        <v>31282.7</v>
      </c>
      <c r="F12" s="12">
        <v>31282.7</v>
      </c>
      <c r="G12" s="12">
        <f t="shared" si="5"/>
        <v>39.799999999999997</v>
      </c>
      <c r="H12" s="12">
        <f t="shared" si="6"/>
        <v>39.799999999999997</v>
      </c>
      <c r="I12" s="12">
        <v>33074.9</v>
      </c>
      <c r="J12" s="12">
        <v>33074.9</v>
      </c>
      <c r="K12" s="13">
        <f t="shared" si="7"/>
        <v>94.6</v>
      </c>
      <c r="L12" s="13">
        <f t="shared" si="8"/>
        <v>94.6</v>
      </c>
    </row>
    <row r="13" spans="1:12" x14ac:dyDescent="0.25">
      <c r="A13" s="14"/>
      <c r="B13" s="16" t="s">
        <v>59</v>
      </c>
      <c r="C13" s="12" t="s">
        <v>56</v>
      </c>
      <c r="D13" s="12" t="s">
        <v>56</v>
      </c>
      <c r="E13" s="12" t="s">
        <v>56</v>
      </c>
      <c r="F13" s="12" t="s">
        <v>56</v>
      </c>
      <c r="G13" s="12" t="s">
        <v>56</v>
      </c>
      <c r="H13" s="12" t="s">
        <v>56</v>
      </c>
      <c r="I13" s="12" t="s">
        <v>56</v>
      </c>
      <c r="J13" s="12" t="s">
        <v>56</v>
      </c>
      <c r="K13" s="13" t="s">
        <v>56</v>
      </c>
      <c r="L13" s="13" t="s">
        <v>56</v>
      </c>
    </row>
    <row r="14" spans="1:12" x14ac:dyDescent="0.25">
      <c r="A14" s="14"/>
      <c r="B14" s="17" t="s">
        <v>61</v>
      </c>
      <c r="C14" s="12">
        <v>955516</v>
      </c>
      <c r="D14" s="12">
        <v>955516</v>
      </c>
      <c r="E14" s="12">
        <v>405856.9</v>
      </c>
      <c r="F14" s="12">
        <v>405856.9</v>
      </c>
      <c r="G14" s="12">
        <f t="shared" ref="G14:G23" si="10">E14/C14*100</f>
        <v>42.5</v>
      </c>
      <c r="H14" s="12">
        <f t="shared" ref="H14:H23" si="11">F14/D14*100</f>
        <v>42.5</v>
      </c>
      <c r="I14" s="12">
        <v>374063.1</v>
      </c>
      <c r="J14" s="12">
        <v>374063.1</v>
      </c>
      <c r="K14" s="13">
        <f t="shared" ref="K14:K21" si="12">E14/I14*100</f>
        <v>108.5</v>
      </c>
      <c r="L14" s="13">
        <f t="shared" si="8"/>
        <v>108.5</v>
      </c>
    </row>
    <row r="15" spans="1:12" x14ac:dyDescent="0.25">
      <c r="A15" s="14"/>
      <c r="B15" s="17" t="s">
        <v>63</v>
      </c>
      <c r="C15" s="12">
        <v>8000</v>
      </c>
      <c r="D15" s="12">
        <v>8000</v>
      </c>
      <c r="E15" s="12">
        <v>3377.6</v>
      </c>
      <c r="F15" s="12">
        <v>3377.6</v>
      </c>
      <c r="G15" s="12">
        <f t="shared" ref="G15" si="13">E15/C15*100</f>
        <v>42.2</v>
      </c>
      <c r="H15" s="12">
        <f t="shared" ref="H15" si="14">F15/D15*100</f>
        <v>42.2</v>
      </c>
      <c r="I15" s="12"/>
      <c r="J15" s="12"/>
      <c r="K15" s="13" t="s">
        <v>56</v>
      </c>
      <c r="L15" s="13" t="s">
        <v>56</v>
      </c>
    </row>
    <row r="16" spans="1:12" x14ac:dyDescent="0.25">
      <c r="A16" s="14"/>
      <c r="B16" s="17" t="s">
        <v>15</v>
      </c>
      <c r="C16" s="12">
        <v>5341624.0999999996</v>
      </c>
      <c r="D16" s="12">
        <v>5341624.0999999996</v>
      </c>
      <c r="E16" s="12">
        <v>2172997.5</v>
      </c>
      <c r="F16" s="12">
        <v>2172997.5</v>
      </c>
      <c r="G16" s="12">
        <f t="shared" si="10"/>
        <v>40.700000000000003</v>
      </c>
      <c r="H16" s="12">
        <f t="shared" si="11"/>
        <v>40.700000000000003</v>
      </c>
      <c r="I16" s="12">
        <v>1575691.3</v>
      </c>
      <c r="J16" s="12">
        <v>1575691.3</v>
      </c>
      <c r="K16" s="13">
        <f t="shared" si="12"/>
        <v>137.9</v>
      </c>
      <c r="L16" s="13">
        <f t="shared" si="8"/>
        <v>137.9</v>
      </c>
    </row>
    <row r="17" spans="1:12" ht="25.5" x14ac:dyDescent="0.25">
      <c r="A17" s="4" t="s">
        <v>16</v>
      </c>
      <c r="B17" s="5" t="s">
        <v>17</v>
      </c>
      <c r="C17" s="6">
        <f>C18+C19+C20+C21</f>
        <v>2349164.9</v>
      </c>
      <c r="D17" s="6">
        <f>D18+D19+D20+D21</f>
        <v>2349164.9</v>
      </c>
      <c r="E17" s="6">
        <f>E18+E19+E20+E21</f>
        <v>1080814.5</v>
      </c>
      <c r="F17" s="6">
        <f>F18+F19+F20+F21</f>
        <v>1080814.5</v>
      </c>
      <c r="G17" s="6">
        <f t="shared" si="10"/>
        <v>46</v>
      </c>
      <c r="H17" s="6">
        <f t="shared" si="11"/>
        <v>46</v>
      </c>
      <c r="I17" s="6">
        <f>I18+I19+I20+I21</f>
        <v>1181970.2</v>
      </c>
      <c r="J17" s="6">
        <f>J18+J19+J20+J21</f>
        <v>1181970.2</v>
      </c>
      <c r="K17" s="7">
        <f t="shared" si="12"/>
        <v>91.4</v>
      </c>
      <c r="L17" s="7">
        <f t="shared" si="8"/>
        <v>91.4</v>
      </c>
    </row>
    <row r="18" spans="1:12" ht="38.25" x14ac:dyDescent="0.25">
      <c r="A18" s="14" t="s">
        <v>18</v>
      </c>
      <c r="B18" s="11" t="s">
        <v>19</v>
      </c>
      <c r="C18" s="12">
        <v>1826040</v>
      </c>
      <c r="D18" s="12">
        <v>1826040</v>
      </c>
      <c r="E18" s="12">
        <v>837636.9</v>
      </c>
      <c r="F18" s="12">
        <v>837636.9</v>
      </c>
      <c r="G18" s="12">
        <f t="shared" si="10"/>
        <v>45.9</v>
      </c>
      <c r="H18" s="12">
        <f t="shared" si="11"/>
        <v>45.9</v>
      </c>
      <c r="I18" s="12">
        <v>918688.5</v>
      </c>
      <c r="J18" s="12">
        <v>918688.5</v>
      </c>
      <c r="K18" s="13">
        <f t="shared" si="12"/>
        <v>91.2</v>
      </c>
      <c r="L18" s="13">
        <f t="shared" si="8"/>
        <v>91.2</v>
      </c>
    </row>
    <row r="19" spans="1:12" ht="25.5" x14ac:dyDescent="0.25">
      <c r="A19" s="10" t="s">
        <v>20</v>
      </c>
      <c r="B19" s="11" t="s">
        <v>21</v>
      </c>
      <c r="C19" s="12">
        <v>460997.1</v>
      </c>
      <c r="D19" s="12">
        <v>460997.1</v>
      </c>
      <c r="E19" s="12">
        <v>206451.4</v>
      </c>
      <c r="F19" s="12">
        <v>206451.4</v>
      </c>
      <c r="G19" s="12">
        <f t="shared" si="10"/>
        <v>44.8</v>
      </c>
      <c r="H19" s="12">
        <f t="shared" si="11"/>
        <v>44.8</v>
      </c>
      <c r="I19" s="12">
        <v>230998.39999999999</v>
      </c>
      <c r="J19" s="12">
        <v>230998.39999999999</v>
      </c>
      <c r="K19" s="13">
        <f t="shared" si="12"/>
        <v>89.4</v>
      </c>
      <c r="L19" s="13">
        <f t="shared" si="8"/>
        <v>89.4</v>
      </c>
    </row>
    <row r="20" spans="1:12" x14ac:dyDescent="0.25">
      <c r="A20" s="14" t="s">
        <v>22</v>
      </c>
      <c r="B20" s="11" t="s">
        <v>23</v>
      </c>
      <c r="C20" s="12">
        <v>7429.6</v>
      </c>
      <c r="D20" s="12">
        <v>7429.6</v>
      </c>
      <c r="E20" s="12">
        <v>8512</v>
      </c>
      <c r="F20" s="12">
        <v>8512</v>
      </c>
      <c r="G20" s="12">
        <f t="shared" si="10"/>
        <v>114.6</v>
      </c>
      <c r="H20" s="12">
        <f t="shared" si="11"/>
        <v>114.6</v>
      </c>
      <c r="I20" s="12">
        <v>5193.1000000000004</v>
      </c>
      <c r="J20" s="12">
        <v>5193.1000000000004</v>
      </c>
      <c r="K20" s="13">
        <f t="shared" si="12"/>
        <v>163.9</v>
      </c>
      <c r="L20" s="13">
        <f t="shared" si="8"/>
        <v>163.9</v>
      </c>
    </row>
    <row r="21" spans="1:12" ht="38.25" x14ac:dyDescent="0.25">
      <c r="A21" s="14" t="s">
        <v>24</v>
      </c>
      <c r="B21" s="11" t="s">
        <v>25</v>
      </c>
      <c r="C21" s="12">
        <v>54698.2</v>
      </c>
      <c r="D21" s="12">
        <v>54698.2</v>
      </c>
      <c r="E21" s="12">
        <v>28214.2</v>
      </c>
      <c r="F21" s="12">
        <v>28214.2</v>
      </c>
      <c r="G21" s="12">
        <f t="shared" si="10"/>
        <v>51.6</v>
      </c>
      <c r="H21" s="12">
        <f t="shared" si="11"/>
        <v>51.6</v>
      </c>
      <c r="I21" s="12">
        <v>27090.2</v>
      </c>
      <c r="J21" s="12">
        <v>27090.2</v>
      </c>
      <c r="K21" s="13">
        <f t="shared" si="12"/>
        <v>104.1</v>
      </c>
      <c r="L21" s="13">
        <f>F21/J21*100</f>
        <v>104.1</v>
      </c>
    </row>
    <row r="22" spans="1:12" x14ac:dyDescent="0.25">
      <c r="A22" s="4" t="s">
        <v>26</v>
      </c>
      <c r="B22" s="5" t="s">
        <v>27</v>
      </c>
      <c r="C22" s="6">
        <f>C23+C24+C25+C26+C27</f>
        <v>6618252.7999999998</v>
      </c>
      <c r="D22" s="6">
        <f>D23+D24+D25+D26+D27</f>
        <v>6618252.7999999998</v>
      </c>
      <c r="E22" s="6">
        <f>E23+E24+E25+E26+E27</f>
        <v>2688842.6</v>
      </c>
      <c r="F22" s="6">
        <f>F23+F24+F25+F26+F27</f>
        <v>2688842.6</v>
      </c>
      <c r="G22" s="6">
        <f t="shared" si="10"/>
        <v>40.6</v>
      </c>
      <c r="H22" s="6">
        <f t="shared" si="11"/>
        <v>40.6</v>
      </c>
      <c r="I22" s="6">
        <f>I23+I24+I25+I26+I27</f>
        <v>3132892.8</v>
      </c>
      <c r="J22" s="6">
        <f>J23+J24+J25+J26+J27</f>
        <v>3132892.8</v>
      </c>
      <c r="K22" s="7">
        <f t="shared" si="8"/>
        <v>85.8</v>
      </c>
      <c r="L22" s="7">
        <f t="shared" si="8"/>
        <v>85.8</v>
      </c>
    </row>
    <row r="23" spans="1:12" x14ac:dyDescent="0.25">
      <c r="A23" s="14" t="s">
        <v>28</v>
      </c>
      <c r="B23" s="11" t="s">
        <v>29</v>
      </c>
      <c r="C23" s="12">
        <v>282813.2</v>
      </c>
      <c r="D23" s="12">
        <v>282813.2</v>
      </c>
      <c r="E23" s="12">
        <v>32785.1</v>
      </c>
      <c r="F23" s="12">
        <v>32785.1</v>
      </c>
      <c r="G23" s="12">
        <f t="shared" si="10"/>
        <v>11.6</v>
      </c>
      <c r="H23" s="12">
        <f t="shared" si="11"/>
        <v>11.6</v>
      </c>
      <c r="I23" s="12">
        <v>35469.800000000003</v>
      </c>
      <c r="J23" s="12">
        <v>35469.800000000003</v>
      </c>
      <c r="K23" s="13">
        <f t="shared" ref="K23:K32" si="15">E23/I23*100</f>
        <v>92.4</v>
      </c>
      <c r="L23" s="13">
        <f t="shared" si="8"/>
        <v>92.4</v>
      </c>
    </row>
    <row r="24" spans="1:12" x14ac:dyDescent="0.25">
      <c r="A24" s="14" t="s">
        <v>30</v>
      </c>
      <c r="B24" s="11" t="s">
        <v>31</v>
      </c>
      <c r="C24" s="12">
        <v>5210176.9000000004</v>
      </c>
      <c r="D24" s="12">
        <v>5210176.9000000004</v>
      </c>
      <c r="E24" s="12">
        <v>2280644</v>
      </c>
      <c r="F24" s="12">
        <v>2280644</v>
      </c>
      <c r="G24" s="12">
        <f>E24/C24*100</f>
        <v>43.8</v>
      </c>
      <c r="H24" s="12">
        <f t="shared" ref="G24:H29" si="16">F24/D24*100</f>
        <v>43.8</v>
      </c>
      <c r="I24" s="12">
        <v>2674541.2999999998</v>
      </c>
      <c r="J24" s="12">
        <v>2674541.2999999998</v>
      </c>
      <c r="K24" s="13">
        <f t="shared" si="15"/>
        <v>85.3</v>
      </c>
      <c r="L24" s="13">
        <f t="shared" si="8"/>
        <v>85.3</v>
      </c>
    </row>
    <row r="25" spans="1:12" x14ac:dyDescent="0.25">
      <c r="A25" s="14" t="s">
        <v>32</v>
      </c>
      <c r="B25" s="11" t="s">
        <v>33</v>
      </c>
      <c r="C25" s="12">
        <v>622702.19999999995</v>
      </c>
      <c r="D25" s="12">
        <v>622702.19999999995</v>
      </c>
      <c r="E25" s="12">
        <v>182334.7</v>
      </c>
      <c r="F25" s="12">
        <v>182334.7</v>
      </c>
      <c r="G25" s="12">
        <f>E25/C25*100</f>
        <v>29.3</v>
      </c>
      <c r="H25" s="12">
        <f t="shared" si="16"/>
        <v>29.3</v>
      </c>
      <c r="I25" s="12">
        <v>177903.1</v>
      </c>
      <c r="J25" s="12">
        <v>177903.1</v>
      </c>
      <c r="K25" s="13">
        <f t="shared" si="15"/>
        <v>102.5</v>
      </c>
      <c r="L25" s="13">
        <f t="shared" si="8"/>
        <v>102.5</v>
      </c>
    </row>
    <row r="26" spans="1:12" x14ac:dyDescent="0.25">
      <c r="A26" s="14" t="s">
        <v>34</v>
      </c>
      <c r="B26" s="18" t="s">
        <v>35</v>
      </c>
      <c r="C26" s="12">
        <v>2352</v>
      </c>
      <c r="D26" s="12">
        <v>2352</v>
      </c>
      <c r="E26" s="12">
        <v>1064.2</v>
      </c>
      <c r="F26" s="12">
        <v>1064.2</v>
      </c>
      <c r="G26" s="12">
        <f>E26/C26*100</f>
        <v>45.2</v>
      </c>
      <c r="H26" s="12">
        <f t="shared" si="16"/>
        <v>45.2</v>
      </c>
      <c r="I26" s="12">
        <v>1232</v>
      </c>
      <c r="J26" s="12">
        <v>1232</v>
      </c>
      <c r="K26" s="13">
        <f t="shared" si="15"/>
        <v>86.4</v>
      </c>
      <c r="L26" s="13">
        <f t="shared" si="8"/>
        <v>86.4</v>
      </c>
    </row>
    <row r="27" spans="1:12" x14ac:dyDescent="0.25">
      <c r="A27" s="14" t="s">
        <v>36</v>
      </c>
      <c r="B27" s="11" t="s">
        <v>37</v>
      </c>
      <c r="C27" s="12">
        <v>500208.5</v>
      </c>
      <c r="D27" s="12">
        <v>500208.5</v>
      </c>
      <c r="E27" s="12">
        <v>192014.6</v>
      </c>
      <c r="F27" s="12">
        <v>192014.6</v>
      </c>
      <c r="G27" s="12">
        <f>E27/C27*100</f>
        <v>38.4</v>
      </c>
      <c r="H27" s="12">
        <f t="shared" ref="H27:H32" si="17">F27/D27*100</f>
        <v>38.4</v>
      </c>
      <c r="I27" s="12">
        <v>243746.6</v>
      </c>
      <c r="J27" s="12">
        <v>243746.6</v>
      </c>
      <c r="K27" s="13">
        <f t="shared" si="15"/>
        <v>78.8</v>
      </c>
      <c r="L27" s="13">
        <f t="shared" si="8"/>
        <v>78.8</v>
      </c>
    </row>
    <row r="28" spans="1:12" ht="25.5" x14ac:dyDescent="0.25">
      <c r="A28" s="14" t="s">
        <v>38</v>
      </c>
      <c r="B28" s="5" t="s">
        <v>39</v>
      </c>
      <c r="C28" s="6">
        <f>C29+C30</f>
        <v>1841800.3</v>
      </c>
      <c r="D28" s="6">
        <f>D29+D30</f>
        <v>1841800.3</v>
      </c>
      <c r="E28" s="6">
        <f>E29+E30</f>
        <v>588266</v>
      </c>
      <c r="F28" s="6">
        <f>F29+F30</f>
        <v>588266</v>
      </c>
      <c r="G28" s="6">
        <f t="shared" si="16"/>
        <v>31.9</v>
      </c>
      <c r="H28" s="6">
        <f t="shared" si="17"/>
        <v>31.9</v>
      </c>
      <c r="I28" s="6">
        <f>I29+I30</f>
        <v>693007.3</v>
      </c>
      <c r="J28" s="6">
        <f>J29+J30</f>
        <v>693007.3</v>
      </c>
      <c r="K28" s="7">
        <f t="shared" si="15"/>
        <v>84.9</v>
      </c>
      <c r="L28" s="7">
        <f t="shared" si="8"/>
        <v>84.9</v>
      </c>
    </row>
    <row r="29" spans="1:12" x14ac:dyDescent="0.25">
      <c r="A29" s="14" t="s">
        <v>40</v>
      </c>
      <c r="B29" s="11" t="s">
        <v>41</v>
      </c>
      <c r="C29" s="12">
        <v>1829206.3</v>
      </c>
      <c r="D29" s="12">
        <v>1829206.3</v>
      </c>
      <c r="E29" s="12">
        <v>587891.6</v>
      </c>
      <c r="F29" s="12">
        <v>587891.6</v>
      </c>
      <c r="G29" s="12">
        <f t="shared" si="16"/>
        <v>32.1</v>
      </c>
      <c r="H29" s="12">
        <f t="shared" si="17"/>
        <v>32.1</v>
      </c>
      <c r="I29" s="12">
        <v>692446.5</v>
      </c>
      <c r="J29" s="12">
        <v>692446.5</v>
      </c>
      <c r="K29" s="13">
        <f t="shared" si="15"/>
        <v>84.9</v>
      </c>
      <c r="L29" s="13">
        <f t="shared" si="8"/>
        <v>84.9</v>
      </c>
    </row>
    <row r="30" spans="1:12" ht="25.5" customHeight="1" x14ac:dyDescent="0.25">
      <c r="A30" s="14" t="s">
        <v>42</v>
      </c>
      <c r="B30" s="11" t="s">
        <v>43</v>
      </c>
      <c r="C30" s="12">
        <v>12594</v>
      </c>
      <c r="D30" s="12">
        <v>12594</v>
      </c>
      <c r="E30" s="12">
        <v>374.4</v>
      </c>
      <c r="F30" s="12">
        <v>374.4</v>
      </c>
      <c r="G30" s="12">
        <f>E30/C30*100</f>
        <v>3</v>
      </c>
      <c r="H30" s="12">
        <f t="shared" si="17"/>
        <v>3</v>
      </c>
      <c r="I30" s="12">
        <v>560.79999999999995</v>
      </c>
      <c r="J30" s="12">
        <v>560.79999999999995</v>
      </c>
      <c r="K30" s="13">
        <f t="shared" si="15"/>
        <v>66.8</v>
      </c>
      <c r="L30" s="13">
        <f t="shared" si="8"/>
        <v>66.8</v>
      </c>
    </row>
    <row r="31" spans="1:12" x14ac:dyDescent="0.25">
      <c r="A31" s="4"/>
      <c r="B31" s="5" t="s">
        <v>44</v>
      </c>
      <c r="C31" s="7">
        <v>287006.09999999998</v>
      </c>
      <c r="D31" s="7">
        <v>287006.09999999998</v>
      </c>
      <c r="E31" s="7">
        <v>113259</v>
      </c>
      <c r="F31" s="7">
        <v>113259</v>
      </c>
      <c r="G31" s="6">
        <f>E31/C31*100</f>
        <v>39.5</v>
      </c>
      <c r="H31" s="6">
        <f t="shared" si="17"/>
        <v>39.5</v>
      </c>
      <c r="I31" s="7">
        <v>137001.20000000001</v>
      </c>
      <c r="J31" s="7">
        <v>137001.20000000001</v>
      </c>
      <c r="K31" s="7">
        <f t="shared" si="15"/>
        <v>82.7</v>
      </c>
      <c r="L31" s="7">
        <f t="shared" si="8"/>
        <v>82.7</v>
      </c>
    </row>
    <row r="32" spans="1:12" x14ac:dyDescent="0.25">
      <c r="A32" s="4"/>
      <c r="B32" s="5" t="s">
        <v>45</v>
      </c>
      <c r="C32" s="19">
        <v>2050156.9</v>
      </c>
      <c r="D32" s="19">
        <v>1880856.9</v>
      </c>
      <c r="E32" s="19">
        <v>1075966.6000000001</v>
      </c>
      <c r="F32" s="19">
        <v>1027972</v>
      </c>
      <c r="G32" s="6">
        <f>E32/C32*100</f>
        <v>52.5</v>
      </c>
      <c r="H32" s="6">
        <f t="shared" si="17"/>
        <v>54.7</v>
      </c>
      <c r="I32" s="19">
        <v>1087083.5</v>
      </c>
      <c r="J32" s="19">
        <v>1008072.9</v>
      </c>
      <c r="K32" s="7">
        <f t="shared" si="15"/>
        <v>99</v>
      </c>
      <c r="L32" s="7">
        <f t="shared" si="8"/>
        <v>102</v>
      </c>
    </row>
    <row r="33" spans="1:12" ht="14.25" customHeight="1" x14ac:dyDescent="0.25">
      <c r="A33" s="28" t="s">
        <v>46</v>
      </c>
      <c r="B33" s="21" t="s">
        <v>47</v>
      </c>
      <c r="C33" s="22">
        <f>C34+C40+C41+C42+C43+C44</f>
        <v>57359729.5</v>
      </c>
      <c r="D33" s="22">
        <f>D34+D40+D41+D42+D43+D44</f>
        <v>38573043</v>
      </c>
      <c r="E33" s="22">
        <f>E34+E40+E41+E42+E43+E44</f>
        <v>25642403.100000001</v>
      </c>
      <c r="F33" s="22">
        <v>16275253.6</v>
      </c>
      <c r="G33" s="6">
        <f t="shared" ref="G33:G40" si="18">E33/C33*100</f>
        <v>44.7</v>
      </c>
      <c r="H33" s="6">
        <f t="shared" ref="H33:H43" si="19">F33/D33*100</f>
        <v>42.2</v>
      </c>
      <c r="I33" s="22">
        <v>24189592.800000001</v>
      </c>
      <c r="J33" s="22">
        <v>15433480</v>
      </c>
      <c r="K33" s="7">
        <f t="shared" ref="K33:K43" si="20">E33/I33*100</f>
        <v>106</v>
      </c>
      <c r="L33" s="7">
        <f t="shared" ref="L33:L43" si="21">F33/J33*100</f>
        <v>105.5</v>
      </c>
    </row>
    <row r="34" spans="1:12" ht="51.75" x14ac:dyDescent="0.25">
      <c r="A34" s="28" t="s">
        <v>48</v>
      </c>
      <c r="B34" s="21" t="s">
        <v>49</v>
      </c>
      <c r="C34" s="23">
        <f>SUM(C35:C39)</f>
        <v>56861320.299999997</v>
      </c>
      <c r="D34" s="23">
        <f>SUM(D35:D39)</f>
        <v>38046633.799999997</v>
      </c>
      <c r="E34" s="23">
        <f>SUM(E35:E39)</f>
        <v>25628458.399999999</v>
      </c>
      <c r="F34" s="23">
        <f>SUM(F35:F39)</f>
        <v>16164203.699999999</v>
      </c>
      <c r="G34" s="6">
        <f t="shared" si="18"/>
        <v>45.1</v>
      </c>
      <c r="H34" s="6">
        <f t="shared" si="19"/>
        <v>42.5</v>
      </c>
      <c r="I34" s="23">
        <v>24143268.699999999</v>
      </c>
      <c r="J34" s="23">
        <v>15387105</v>
      </c>
      <c r="K34" s="7">
        <f t="shared" si="20"/>
        <v>106.2</v>
      </c>
      <c r="L34" s="7">
        <f t="shared" si="21"/>
        <v>105.1</v>
      </c>
    </row>
    <row r="35" spans="1:12" ht="26.25" x14ac:dyDescent="0.25">
      <c r="A35" s="20" t="s">
        <v>83</v>
      </c>
      <c r="B35" s="24" t="s">
        <v>50</v>
      </c>
      <c r="C35" s="25">
        <v>14768361.300000001</v>
      </c>
      <c r="D35" s="25">
        <v>14768361.300000001</v>
      </c>
      <c r="E35" s="25">
        <v>9192824.1999999993</v>
      </c>
      <c r="F35" s="25">
        <v>9192824.1999999993</v>
      </c>
      <c r="G35" s="12">
        <f t="shared" si="18"/>
        <v>62.2</v>
      </c>
      <c r="H35" s="12">
        <f t="shared" si="19"/>
        <v>62.2</v>
      </c>
      <c r="I35" s="25">
        <v>11404021.800000001</v>
      </c>
      <c r="J35" s="25">
        <v>11404021.800000001</v>
      </c>
      <c r="K35" s="13">
        <f t="shared" si="20"/>
        <v>80.599999999999994</v>
      </c>
      <c r="L35" s="13">
        <f t="shared" si="21"/>
        <v>80.599999999999994</v>
      </c>
    </row>
    <row r="36" spans="1:12" ht="39" x14ac:dyDescent="0.25">
      <c r="A36" s="20" t="s">
        <v>84</v>
      </c>
      <c r="B36" s="24" t="s">
        <v>51</v>
      </c>
      <c r="C36" s="25">
        <v>10411844.199999999</v>
      </c>
      <c r="D36" s="25">
        <v>10411844.199999999</v>
      </c>
      <c r="E36" s="25">
        <v>2561162</v>
      </c>
      <c r="F36" s="25">
        <v>2561162</v>
      </c>
      <c r="G36" s="12">
        <f t="shared" si="18"/>
        <v>24.6</v>
      </c>
      <c r="H36" s="12">
        <f t="shared" si="19"/>
        <v>24.6</v>
      </c>
      <c r="I36" s="25">
        <v>554950</v>
      </c>
      <c r="J36" s="25">
        <v>554950</v>
      </c>
      <c r="K36" s="13">
        <f t="shared" si="20"/>
        <v>461.5</v>
      </c>
      <c r="L36" s="13">
        <f t="shared" si="21"/>
        <v>461.5</v>
      </c>
    </row>
    <row r="37" spans="1:12" ht="26.25" x14ac:dyDescent="0.25">
      <c r="A37" s="20" t="s">
        <v>85</v>
      </c>
      <c r="B37" s="24" t="s">
        <v>52</v>
      </c>
      <c r="C37" s="25">
        <v>6268746.2000000002</v>
      </c>
      <c r="D37" s="25">
        <v>6268746.2000000002</v>
      </c>
      <c r="E37" s="25">
        <v>2472416.2000000002</v>
      </c>
      <c r="F37" s="25">
        <v>2472416.2000000002</v>
      </c>
      <c r="G37" s="12">
        <f t="shared" si="18"/>
        <v>39.4</v>
      </c>
      <c r="H37" s="12">
        <f t="shared" si="19"/>
        <v>39.4</v>
      </c>
      <c r="I37" s="25">
        <v>2061421.2</v>
      </c>
      <c r="J37" s="25">
        <v>2061421.2</v>
      </c>
      <c r="K37" s="13">
        <f t="shared" si="20"/>
        <v>119.9</v>
      </c>
      <c r="L37" s="13">
        <f t="shared" si="21"/>
        <v>119.9</v>
      </c>
    </row>
    <row r="38" spans="1:12" x14ac:dyDescent="0.25">
      <c r="A38" s="20" t="s">
        <v>86</v>
      </c>
      <c r="B38" s="24" t="s">
        <v>53</v>
      </c>
      <c r="C38" s="25">
        <v>6597682.0999999996</v>
      </c>
      <c r="D38" s="25">
        <v>6597682.0999999996</v>
      </c>
      <c r="E38" s="25">
        <v>1937801.3</v>
      </c>
      <c r="F38" s="25">
        <v>1937801.3</v>
      </c>
      <c r="G38" s="12">
        <f t="shared" si="18"/>
        <v>29.4</v>
      </c>
      <c r="H38" s="12">
        <f t="shared" si="19"/>
        <v>29.4</v>
      </c>
      <c r="I38" s="25">
        <v>1366711.9</v>
      </c>
      <c r="J38" s="25">
        <v>1366711.9</v>
      </c>
      <c r="K38" s="13">
        <f t="shared" si="20"/>
        <v>141.80000000000001</v>
      </c>
      <c r="L38" s="13">
        <f t="shared" si="21"/>
        <v>141.80000000000001</v>
      </c>
    </row>
    <row r="39" spans="1:12" ht="43.5" customHeight="1" x14ac:dyDescent="0.25">
      <c r="A39" s="20" t="s">
        <v>87</v>
      </c>
      <c r="B39" s="24" t="s">
        <v>64</v>
      </c>
      <c r="C39" s="25">
        <v>18814686.5</v>
      </c>
      <c r="D39" s="25">
        <v>0</v>
      </c>
      <c r="E39" s="25">
        <v>9464254.6999999993</v>
      </c>
      <c r="F39" s="25">
        <v>0</v>
      </c>
      <c r="G39" s="12">
        <f>E39/C39*100</f>
        <v>50.3</v>
      </c>
      <c r="H39" s="12" t="s">
        <v>56</v>
      </c>
      <c r="I39" s="25">
        <v>8756163.6999999993</v>
      </c>
      <c r="J39" s="25">
        <v>0</v>
      </c>
      <c r="K39" s="13">
        <f>E39/I39*100</f>
        <v>108.1</v>
      </c>
      <c r="L39" s="13" t="s">
        <v>56</v>
      </c>
    </row>
    <row r="40" spans="1:12" s="29" customFormat="1" ht="39" x14ac:dyDescent="0.25">
      <c r="A40" s="28" t="s">
        <v>65</v>
      </c>
      <c r="B40" s="21" t="s">
        <v>66</v>
      </c>
      <c r="C40" s="23">
        <v>536453.19999999995</v>
      </c>
      <c r="D40" s="23">
        <v>536453.19999999995</v>
      </c>
      <c r="E40" s="23">
        <v>152773.79999999999</v>
      </c>
      <c r="F40" s="23">
        <v>152773.79999999999</v>
      </c>
      <c r="G40" s="6">
        <f t="shared" si="18"/>
        <v>28.5</v>
      </c>
      <c r="H40" s="6">
        <f t="shared" si="19"/>
        <v>28.5</v>
      </c>
      <c r="I40" s="23">
        <v>63431.7</v>
      </c>
      <c r="J40" s="23">
        <v>63431.7</v>
      </c>
      <c r="K40" s="7">
        <f>E40/I40*100</f>
        <v>240.8</v>
      </c>
      <c r="L40" s="7">
        <f>F40/J40*100</f>
        <v>240.8</v>
      </c>
    </row>
    <row r="41" spans="1:12" s="29" customFormat="1" ht="26.25" x14ac:dyDescent="0.25">
      <c r="A41" s="28" t="s">
        <v>67</v>
      </c>
      <c r="B41" s="21" t="s">
        <v>68</v>
      </c>
      <c r="C41" s="23">
        <v>32</v>
      </c>
      <c r="D41" s="23">
        <v>32</v>
      </c>
      <c r="E41" s="23">
        <v>32</v>
      </c>
      <c r="F41" s="23">
        <v>32</v>
      </c>
      <c r="G41" s="6">
        <f t="shared" ref="G41" si="22">E41/C41*100</f>
        <v>100</v>
      </c>
      <c r="H41" s="6">
        <f t="shared" ref="H41" si="23">F41/D41*100</f>
        <v>100</v>
      </c>
      <c r="I41" s="23">
        <v>0</v>
      </c>
      <c r="J41" s="23">
        <v>0</v>
      </c>
      <c r="K41" s="7" t="s">
        <v>56</v>
      </c>
      <c r="L41" s="7" t="s">
        <v>56</v>
      </c>
    </row>
    <row r="42" spans="1:12" s="29" customFormat="1" x14ac:dyDescent="0.25">
      <c r="A42" s="28" t="s">
        <v>69</v>
      </c>
      <c r="B42" s="21" t="s">
        <v>70</v>
      </c>
      <c r="C42" s="23">
        <v>7849.7</v>
      </c>
      <c r="D42" s="23">
        <v>7849.7</v>
      </c>
      <c r="E42" s="23">
        <v>7412.8</v>
      </c>
      <c r="F42" s="23">
        <v>7412.8</v>
      </c>
      <c r="G42" s="6">
        <f>E42/C42*100</f>
        <v>94.4</v>
      </c>
      <c r="H42" s="6">
        <f t="shared" si="19"/>
        <v>94.4</v>
      </c>
      <c r="I42" s="23">
        <v>2687.7</v>
      </c>
      <c r="J42" s="23">
        <v>2687.7</v>
      </c>
      <c r="K42" s="7">
        <f t="shared" si="20"/>
        <v>275.8</v>
      </c>
      <c r="L42" s="7">
        <f t="shared" si="21"/>
        <v>275.8</v>
      </c>
    </row>
    <row r="43" spans="1:12" s="29" customFormat="1" ht="102.75" x14ac:dyDescent="0.25">
      <c r="A43" s="28" t="s">
        <v>71</v>
      </c>
      <c r="B43" s="21" t="s">
        <v>72</v>
      </c>
      <c r="C43" s="23">
        <v>2.4</v>
      </c>
      <c r="D43" s="23">
        <v>2.4</v>
      </c>
      <c r="E43" s="23">
        <v>1251.5</v>
      </c>
      <c r="F43" s="23">
        <v>1247.0999999999999</v>
      </c>
      <c r="G43" s="6">
        <f>E43/C43*100</f>
        <v>52145.8</v>
      </c>
      <c r="H43" s="6">
        <f t="shared" si="19"/>
        <v>51962.5</v>
      </c>
      <c r="I43" s="23">
        <v>1094.4000000000001</v>
      </c>
      <c r="J43" s="23">
        <v>1047.3</v>
      </c>
      <c r="K43" s="7">
        <f t="shared" si="20"/>
        <v>114.4</v>
      </c>
      <c r="L43" s="7">
        <f t="shared" si="21"/>
        <v>119.1</v>
      </c>
    </row>
    <row r="44" spans="1:12" s="29" customFormat="1" ht="51.75" x14ac:dyDescent="0.25">
      <c r="A44" s="28" t="s">
        <v>73</v>
      </c>
      <c r="B44" s="21" t="s">
        <v>74</v>
      </c>
      <c r="C44" s="23">
        <v>-45928.1</v>
      </c>
      <c r="D44" s="23">
        <v>-17928.099999999999</v>
      </c>
      <c r="E44" s="23">
        <v>-147525.4</v>
      </c>
      <c r="F44" s="23">
        <v>-50415.7</v>
      </c>
      <c r="G44" s="6" t="s">
        <v>56</v>
      </c>
      <c r="H44" s="6" t="s">
        <v>56</v>
      </c>
      <c r="I44" s="23">
        <v>-20889.599999999999</v>
      </c>
      <c r="J44" s="23">
        <v>-20791.599999999999</v>
      </c>
      <c r="K44" s="7" t="s">
        <v>56</v>
      </c>
      <c r="L44" s="7" t="s">
        <v>56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Анастасия Гаранина</cp:lastModifiedBy>
  <cp:lastPrinted>2020-09-15T01:22:01Z</cp:lastPrinted>
  <dcterms:created xsi:type="dcterms:W3CDTF">2018-08-06T04:38:07Z</dcterms:created>
  <dcterms:modified xsi:type="dcterms:W3CDTF">2020-09-15T01:26:01Z</dcterms:modified>
</cp:coreProperties>
</file>