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285" windowWidth="15120" windowHeight="7830"/>
  </bookViews>
  <sheets>
    <sheet name="Расходы РЗПР" sheetId="4" r:id="rId1"/>
  </sheets>
  <definedNames>
    <definedName name="_xlnm._FilterDatabase" localSheetId="0" hidden="1">'Расходы РЗПР'!$A$5:$N$81</definedName>
    <definedName name="_xlnm.Print_Titles" localSheetId="0">'Расходы РЗПР'!$4:$6</definedName>
    <definedName name="_xlnm.Print_Area" localSheetId="0">'Расходы РЗПР'!$A$1:$J$81</definedName>
  </definedNames>
  <calcPr calcId="145621"/>
</workbook>
</file>

<file path=xl/calcChain.xml><?xml version="1.0" encoding="utf-8"?>
<calcChain xmlns="http://schemas.openxmlformats.org/spreadsheetml/2006/main">
  <c r="I78" i="4" l="1"/>
  <c r="H78" i="4"/>
  <c r="H79" i="4" l="1"/>
  <c r="H57" i="4" l="1"/>
  <c r="H34" i="4"/>
  <c r="H28" i="4"/>
  <c r="H29" i="4"/>
  <c r="H37" i="4"/>
  <c r="I37" i="4"/>
  <c r="H35" i="4"/>
  <c r="I25" i="4"/>
  <c r="I23" i="4"/>
  <c r="H23" i="4"/>
  <c r="H14" i="4"/>
  <c r="I14" i="4"/>
  <c r="E77" i="4" l="1"/>
  <c r="F77" i="4"/>
  <c r="G77" i="4"/>
  <c r="D77" i="4"/>
  <c r="E75" i="4"/>
  <c r="F75" i="4"/>
  <c r="G75" i="4"/>
  <c r="D75" i="4"/>
  <c r="E73" i="4"/>
  <c r="F73" i="4"/>
  <c r="G73" i="4"/>
  <c r="D73" i="4"/>
  <c r="E68" i="4"/>
  <c r="F68" i="4"/>
  <c r="G68" i="4"/>
  <c r="D68" i="4"/>
  <c r="E62" i="4"/>
  <c r="F62" i="4"/>
  <c r="G62" i="4"/>
  <c r="D62" i="4"/>
  <c r="E55" i="4"/>
  <c r="F55" i="4"/>
  <c r="G55" i="4"/>
  <c r="D55" i="4"/>
  <c r="E51" i="4"/>
  <c r="F51" i="4"/>
  <c r="G51" i="4"/>
  <c r="D51" i="4"/>
  <c r="E43" i="4"/>
  <c r="F43" i="4"/>
  <c r="G43" i="4"/>
  <c r="D43" i="4"/>
  <c r="E39" i="4"/>
  <c r="F39" i="4"/>
  <c r="G39" i="4"/>
  <c r="D39" i="4"/>
  <c r="E33" i="4"/>
  <c r="F33" i="4"/>
  <c r="G33" i="4"/>
  <c r="D33" i="4"/>
  <c r="E23" i="4"/>
  <c r="F23" i="4"/>
  <c r="G23" i="4"/>
  <c r="D23" i="4"/>
  <c r="E18" i="4"/>
  <c r="F18" i="4"/>
  <c r="G18" i="4"/>
  <c r="D18" i="4"/>
  <c r="E16" i="4"/>
  <c r="F16" i="4"/>
  <c r="G16" i="4"/>
  <c r="D16" i="4"/>
  <c r="E7" i="4"/>
  <c r="F7" i="4"/>
  <c r="G7" i="4"/>
  <c r="D7" i="4"/>
  <c r="I66" i="4" l="1"/>
  <c r="I8" i="4" l="1"/>
  <c r="I9" i="4"/>
  <c r="I10" i="4"/>
  <c r="I11" i="4"/>
  <c r="I12" i="4"/>
  <c r="I13" i="4"/>
  <c r="I15" i="4"/>
  <c r="I16" i="4"/>
  <c r="I17" i="4"/>
  <c r="I18" i="4"/>
  <c r="I19" i="4"/>
  <c r="I20" i="4"/>
  <c r="I21" i="4"/>
  <c r="I22" i="4"/>
  <c r="I24" i="4"/>
  <c r="I26" i="4"/>
  <c r="I27" i="4"/>
  <c r="I28" i="4"/>
  <c r="I29" i="4"/>
  <c r="I30" i="4"/>
  <c r="I31" i="4"/>
  <c r="I32" i="4"/>
  <c r="I33" i="4"/>
  <c r="I34" i="4"/>
  <c r="I35" i="4"/>
  <c r="I36"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7" i="4"/>
  <c r="I68" i="4"/>
  <c r="I69" i="4"/>
  <c r="I70" i="4"/>
  <c r="I71" i="4"/>
  <c r="I72" i="4"/>
  <c r="I73" i="4"/>
  <c r="I74" i="4"/>
  <c r="I75" i="4"/>
  <c r="I76" i="4"/>
  <c r="I77" i="4"/>
  <c r="I80" i="4"/>
  <c r="I7" i="4"/>
  <c r="F81" i="4"/>
  <c r="H80" i="4"/>
  <c r="H69" i="4"/>
  <c r="H41" i="4"/>
  <c r="H30" i="4"/>
  <c r="H21" i="4"/>
  <c r="H26" i="4"/>
  <c r="E81" i="4"/>
  <c r="G81" i="4"/>
  <c r="D81" i="4"/>
  <c r="H36" i="4"/>
  <c r="I81" i="4" l="1"/>
  <c r="H81" i="4"/>
  <c r="H7" i="4"/>
  <c r="H8" i="4"/>
  <c r="H9" i="4"/>
  <c r="H10" i="4"/>
  <c r="H11" i="4"/>
  <c r="H12" i="4"/>
  <c r="H13" i="4"/>
  <c r="H15" i="4"/>
  <c r="H16" i="4"/>
  <c r="H17" i="4"/>
  <c r="H18" i="4"/>
  <c r="H19" i="4"/>
  <c r="H20" i="4"/>
  <c r="H22" i="4"/>
  <c r="H24" i="4"/>
  <c r="H27" i="4"/>
  <c r="H31" i="4"/>
  <c r="H32" i="4"/>
  <c r="H33" i="4"/>
  <c r="H38" i="4"/>
  <c r="H39" i="4"/>
  <c r="H40" i="4"/>
  <c r="H42" i="4"/>
  <c r="H43" i="4"/>
  <c r="H44" i="4"/>
  <c r="H45" i="4"/>
  <c r="H46" i="4"/>
  <c r="H47" i="4"/>
  <c r="H48" i="4"/>
  <c r="H49" i="4"/>
  <c r="H50" i="4"/>
  <c r="H51" i="4"/>
  <c r="H52" i="4"/>
  <c r="H53" i="4"/>
  <c r="H54" i="4"/>
  <c r="H55" i="4"/>
  <c r="H56" i="4"/>
  <c r="H58" i="4"/>
  <c r="H59" i="4"/>
  <c r="H60" i="4"/>
  <c r="H61" i="4"/>
  <c r="H62" i="4"/>
  <c r="H63" i="4"/>
  <c r="H64" i="4"/>
  <c r="H65" i="4"/>
  <c r="H66" i="4"/>
  <c r="H67" i="4"/>
  <c r="H68" i="4"/>
  <c r="H70" i="4"/>
  <c r="H71" i="4"/>
  <c r="H72" i="4"/>
  <c r="H73" i="4"/>
  <c r="H74" i="4"/>
  <c r="H75" i="4"/>
  <c r="H76" i="4"/>
  <c r="H77" i="4"/>
</calcChain>
</file>

<file path=xl/sharedStrings.xml><?xml version="1.0" encoding="utf-8"?>
<sst xmlns="http://schemas.openxmlformats.org/spreadsheetml/2006/main" count="298" uniqueCount="158">
  <si>
    <t>Итого расходов</t>
  </si>
  <si>
    <t>03</t>
  </si>
  <si>
    <t>14</t>
  </si>
  <si>
    <t>Прочие межбюджетные трансферты общего характера</t>
  </si>
  <si>
    <t>02</t>
  </si>
  <si>
    <t>Иные дотации</t>
  </si>
  <si>
    <t>01</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</si>
  <si>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</si>
  <si>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</si>
  <si>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13</t>
  </si>
  <si>
    <t>Обслуживание государственного внутреннего и муниципального долга</t>
  </si>
  <si>
    <t>Обслуживание государственного и муниципального долга</t>
  </si>
  <si>
    <t>12</t>
  </si>
  <si>
    <t>Периодическая печать и издательства</t>
  </si>
  <si>
    <t>Средства массовой информации</t>
  </si>
  <si>
    <t>05</t>
  </si>
  <si>
    <t>11</t>
  </si>
  <si>
    <t>Другие вопросы в области физической культуры и спорта</t>
  </si>
  <si>
    <t>Спорт высших достижений</t>
  </si>
  <si>
    <t>Массовый спорт</t>
  </si>
  <si>
    <t>Физическая культура</t>
  </si>
  <si>
    <t>Физическая культура и спорт</t>
  </si>
  <si>
    <t>06</t>
  </si>
  <si>
    <t>10</t>
  </si>
  <si>
    <t>Другие вопросы в области социальной политики</t>
  </si>
  <si>
    <t>04</t>
  </si>
  <si>
    <t>Охрана семьи и детства</t>
  </si>
  <si>
    <t>Социальное обеспечение населения</t>
  </si>
  <si>
    <t>Социальное обслуживание населения</t>
  </si>
  <si>
    <t>Пенсионное обеспечение</t>
  </si>
  <si>
    <t>Социальная политика</t>
  </si>
  <si>
    <t>09</t>
  </si>
  <si>
    <t>Другие вопросы в области здравоохранения</t>
  </si>
  <si>
    <t>Заготовка, переработка, хранение и обеспечение безопасности донорской крови и ее компонентов</t>
  </si>
  <si>
    <t>Санаторно-оздоровительная помощь</t>
  </si>
  <si>
    <t>Скорая медицинская помощь</t>
  </si>
  <si>
    <t>Амбулаторная помощь</t>
  </si>
  <si>
    <t>Стационарная медицинская помощь</t>
  </si>
  <si>
    <t>Здравоохранение</t>
  </si>
  <si>
    <t>08</t>
  </si>
  <si>
    <t>Другие вопросы в области культуры, кинематографии</t>
  </si>
  <si>
    <t>Кинематография</t>
  </si>
  <si>
    <t>Культура</t>
  </si>
  <si>
    <t>07</t>
  </si>
  <si>
    <t>Другие вопросы в области образования</t>
  </si>
  <si>
    <t>Профессиональная подготовка, переподготовка и повышение квалификации</t>
  </si>
  <si>
    <t>Среднее профессиональное образование</t>
  </si>
  <si>
    <t>Дополнительное образование детей</t>
  </si>
  <si>
    <t>Общее образование</t>
  </si>
  <si>
    <t>Дошкольное образование</t>
  </si>
  <si>
    <t>Образование</t>
  </si>
  <si>
    <t>Другие вопросы в области охраны окружающей среды</t>
  </si>
  <si>
    <t>Прикладные научные исследования в области охраны окружающей среды</t>
  </si>
  <si>
    <t>Охрана объектов растительного и животного мира и среды их обитания</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</si>
  <si>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</si>
  <si>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</si>
  <si>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</si>
  <si>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</si>
  <si>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</si>
  <si>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</si>
  <si>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</si>
  <si>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Связь и информатика</t>
  </si>
  <si>
    <t>Дорожное хозяйство (дорожные фонды)</t>
  </si>
  <si>
    <t>Транспорт</t>
  </si>
  <si>
    <t>Лесное хозяйство</t>
  </si>
  <si>
    <t>Водное хозяйство</t>
  </si>
  <si>
    <t>Сельское хозяйство и рыболовство</t>
  </si>
  <si>
    <t>Воспроизводство минерально-сырьевой базы</t>
  </si>
  <si>
    <t>Общеэкономические вопросы</t>
  </si>
  <si>
    <t>Национальная экономика</t>
  </si>
  <si>
    <t>Другие вопросы в области национальной безопасности и правоохранительной деятельности</t>
  </si>
  <si>
    <t>Миграционная политика</t>
  </si>
  <si>
    <t>Обеспечение пожарной безопасности</t>
  </si>
  <si>
    <t>Защита населения и территории от чрезвычайных ситуаций природного и техногенного характера, гражданская оборона</t>
  </si>
  <si>
    <t>Национальная безопасность и правоохранительная деятельность</t>
  </si>
  <si>
    <t>Мобилизационная и вневойсковая подготовка</t>
  </si>
  <si>
    <t>Национальная оборона</t>
  </si>
  <si>
    <t>Другие общегосударственные вопросы</t>
  </si>
  <si>
    <t>Резервные фонды</t>
  </si>
  <si>
    <t>Обеспечение проведения выборов и референдумов</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</si>
  <si>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</si>
  <si>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</si>
  <si>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</si>
  <si>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</si>
  <si>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высшего должностного лица субъекта Российской Федерации и муниципального образования</t>
  </si>
  <si>
    <t>Общегосударственные вопросы</t>
  </si>
  <si>
    <t>ПР</t>
  </si>
  <si>
    <t>РЗ</t>
  </si>
  <si>
    <t>Причины отклонения от первоначально утвержденных значений (+/-5%)</t>
  </si>
  <si>
    <t xml:space="preserve">Коды </t>
  </si>
  <si>
    <t>Наименование показателя</t>
  </si>
  <si>
    <t>(тыс.рублей)</t>
  </si>
  <si>
    <t>Молодежная политика</t>
  </si>
  <si>
    <t>Культура,  кинематография</t>
  </si>
  <si>
    <t>Процент исполнения к первоначально утвержденному бюджету                         (гр. 7/гр.4)</t>
  </si>
  <si>
    <t>Процент исполнения к уточненной сводной бюджетной росписи                         (гр. 7/гр.6)</t>
  </si>
  <si>
    <t>План в соответствии с уточненной сводной бюджетной росписью</t>
  </si>
  <si>
    <t>Аналитические данные об исполнении расходов бюджета Забайкальского края по разделам и подразделам классификации расходов за 2019 год  
в сравнении с первоначально утвержденными и уточненными значениями</t>
  </si>
  <si>
    <t>Фактическое исполнение за 2019 год</t>
  </si>
  <si>
    <t>Исполнение сложилось исходя из фактической потребности.</t>
  </si>
  <si>
    <t>Х</t>
  </si>
  <si>
    <t>Прикладные научные исследования в области жилищно-коммунального хозяйства</t>
  </si>
  <si>
    <t>Заявительный характер выплаты пособий и компенсаций. Исполнение сложилось исходя из фактически представленных документов.</t>
  </si>
  <si>
    <t>Экономия сложилась в результате проведения конкурсных процедур на разработку ПСД для строительства пожарного депо в с. Знаменка Нерчинского района.</t>
  </si>
  <si>
    <t>Увеличение расходов на обеспечение выплаты заработной платы подведомственному учреждению.</t>
  </si>
  <si>
    <t xml:space="preserve">Процент исполнения обусловлен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t>
  </si>
  <si>
    <t>Бюджетные ассигнования увеличены за счет поступления федеральных средств на реализацию мероприятий плана ЦЭР и национального проекта "Безопасные и качественные автомобильные дороги".</t>
  </si>
  <si>
    <t>Увеличение бюджетных ассигнований на обеспечение населения оборудованием для приема цифрового телевидения за счет средств резервного фонда Правительства Российской Федерации.</t>
  </si>
  <si>
    <t>Исполнение сложилось исходя из представленных Министерством ЖКХ, энергетики, цифровизации и связи Забайкальского края заявок.</t>
  </si>
  <si>
    <t>Исполнение ниже запланирванного уровня обусловлено отсутствием проектно-сметной документации на строительство объектов.</t>
  </si>
  <si>
    <t>Увеличение бюджетных ассигнований за счет средств краевого бюджета на обеспечение выплаты заработной платы ГУ "Забайкальский ботанический сад".</t>
  </si>
  <si>
    <t>Бюджетные ассигнования увеличены за счет средств краевого бюджета на выполнение работ по определению границ зон затопления и подтопления в границах Байкальской природной территории.</t>
  </si>
  <si>
    <t>Увеличение бюджетных ассигнований за счет средств краевого бюджета на реализацию мероприятий по ликвидации мест несанкционированного размещения отходов; на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t>
  </si>
  <si>
    <t>Дополнительные бюджетные ассигнования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</si>
  <si>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организацию и обеспечение отдыха  детей, находящихся в трудной жизненной ситуации,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</si>
  <si>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заработную плату работникам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мероприятия по популяризации и обеспечению доступности услуг в сфере культуры.</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</si>
  <si>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t>
  </si>
  <si>
    <t>Увеличение бюджетных ассигнований обусловлено поступлением межбюджетных трансфертов из федерального бюджета на реализацию мероприятий плана ЦЭР, выделением средств Резервного фонда края на разработку ПСД для реализации данных мероприятий, увеличение расходов на реализацию спортивных мероприятий.</t>
  </si>
  <si>
    <t>Увеличение объема бюджетных ассигнований обусловлено выделением дополнительных средств на на доведение заработной платы работников до уровня 12 месяцев.</t>
  </si>
  <si>
    <t>Увеличение расходов за счет средств краевого бюджета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Забайкальского края.</t>
  </si>
  <si>
    <t>Исполнение ниже уровня первоначального плана обусловлено досрочным погашением кредитов от кредитных организаций и перекредитованием кредитов под более низкие процентные ставки, а также не привлечением возобновляемой кредитной линии и кредита на пополнение остатков средств на счетах бюджетов субъектов Российской Федерации (местных бюджетов), отказа от расходов на присвоение и поддержание кредитного рейтинга Забайкальского края, в связи с отсутствием потребности в выпуске облигационного займа в 2019 году.</t>
  </si>
  <si>
    <t>Увеличение объема бюджетных асссгнований на  реализацию мероприятий плана ЦЭР Забайкальского края, обеспечение текущей деятельности подведомственных учреждений.</t>
  </si>
  <si>
    <t>Выполнение выше запланированного уровня обусловлено поступлением межбюджетных трансфертов из федерального бюджета в рамках мероприятий плана ЦЭР, а также выделением средств Резервного фонда края на разработку ПСД для реализации данных мероприятий; выделением дополнительных бюджетных ассигнований на мероприятия противопожарной и антитеррористической защищенности, мероприятия по популяризации и обеспечению доступности услуг в сфере культуры, на проведение социально-значимых мероприятий.</t>
  </si>
  <si>
    <t>Исполнение выше запланированного уровня обусловлено увеличением численности получателей доплаты, в том числе за счет  исполнения судебных решений.</t>
  </si>
  <si>
    <t xml:space="preserve"> Исполнение сложилось исходя из фактически представленных заявок ГРБС.</t>
  </si>
  <si>
    <t>Дополнительные бюджетные ассигнования выделены из федерального бюджета на реализацию мероприятий плана ЦЭР на благоустройство общественных территорий, а также в рамках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</si>
  <si>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выделялись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</si>
  <si>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Исполнение ниже запланированного уровня сложилось в связи с переносом сроков выполнения работ на разработку ПСД  для объекта "Создание инновационного центра культуры в г. Чита" на 2020 год, отменой выполнения дополнительных функций ГАУК "Забайкальская государственная кинокомпания".</t>
  </si>
  <si>
    <t>Увеличение объема бюджетных асссгнований реализацию мероприятий плана ЦЭР Забайкальского края, в том числе за счет поступления межбюджетных трансфертов из федерального бюджета, на обеспечение текущей деятельности подведомственных учреждений.</t>
  </si>
  <si>
    <t>Увеличение бюджетных ассигнований на реализацию мероприятий плана ЦЭР Забайкальского края, на обеспечение текущей деятельности подведомственных учреждений.</t>
  </si>
  <si>
    <t>Увеличение объема бюджетных асссгнований,  в том числе на обеспечение текущей деятельности подведомственных учреждений, обусловлено поступлением межбюджетных трансфертов из федерального бюджета.</t>
  </si>
  <si>
    <t>Исполнение выше запланированного уровня обусловлено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на предоставление субсидий на улучшение жилищных условий граждан, проживающих в сельской метсности в рамках ГП ЗК "Устойчивое развитие сельских территорий"; выделением дополнительных бюджетных ассигнований на осуществление выплат гражданам, пострадавшим при чрезвычайных ситуациях.</t>
  </si>
  <si>
    <t xml:space="preserve">Исполнение выше первоначально запланированного уровня сложилось за счет увеличения объема межбюджетных трансфертов из федерального бюджета на реализацию мероприятий плана ЦЭР; в связи с ростом расходов на обеспечение текущей деятельности подведомственных учреждений и реализацию спортивных мероприятий.  </t>
  </si>
  <si>
    <t xml:space="preserve">Увеличен объем субсидии на погашение кредиторской задолженности местных бюджетов - на 498,5 млн. рублей, выделена целевая субсидия на оплату труда  - в сумме 2201,5 млн. рублей. Увеличены расходы на осуществление городским округом "Город Чита" функций административного центра.
</t>
  </si>
  <si>
    <t>Дополнительные бюджетные ассигнования выделены на доведение заработной платы работников до уровня 12 месяцев.</t>
  </si>
  <si>
    <t>Дополнительные бюджетные ассигнования выделены на доведение заработной платы работников органов государственной власти до уровня 12 месяцев.</t>
  </si>
  <si>
    <t>Дополнительные бюджетные ассигнования выделены на доведение заработной платы до уровня 12 месяцев, а также на подготовку и проведение выборов Губернатора Забайкальского края и дополнительных выборов депутата Законодательного Собрания Забайкальского края третьего созыва по одномандатному избирательному округу № 20 Нерчинский.</t>
  </si>
  <si>
    <t>Распределение бюджетных ассигнований Резервного фонда Забайкальского края в процессе исполнения бюджета на другие цели.</t>
  </si>
  <si>
    <t>Дополнительные бюджетные ассигнования выделены на техническое сопровождение и развитие систем экстренного оповещения вызова экстренных оперативных служб по единому номеру 112 и комплексной системы экстренного оповещения населения, разработку ПСД на строительство пожарного депо в с. Баляга Петровск-Забайкальского района, доведение заработной платы работников до уровня 12 месяцев.</t>
  </si>
  <si>
    <t>Дополнительные бюджетные ассигнования выделены на приобретение специализированного оборудования, автотранспорта и инвентаря для обеспечения служб экстренного реагирования, а также на доведение заработной платы работников до уровня 12 месяцев.</t>
  </si>
  <si>
    <t>План по закону о бюджете первоначальный
(1668-ЗЗК от 25.12)2018 г.)</t>
  </si>
  <si>
    <t>План по закону о бюджете уточненный (1779-ЗЗК от 27.12)2019 г.)</t>
  </si>
  <si>
    <t>Увеличение бюджетных ассигнований обусловлено:
1) поступлением федеральных средств в рамках мероприятий плана ЦЭР на приобретение автобусов;
2) выделением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компенсацию части затрат или недополученных доходов  при выполнении социально-значимых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</si>
  <si>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t>
  </si>
  <si>
    <t>Увеличение бюджетных ассигнований обусловлено:
1) поступлением межбюджетных трансфертов из федерального бюджета на реализацию мероприятий мероприятий плана ЦЭР;
2) выделением средств Резервного фонда края на разработку ПСД для строительства ФАПов; 
3) увеличением расходов на лекарственное обеспечение, реализацию региональных проектов.</t>
  </si>
  <si>
    <t>Увеличение бюджетных ассигнований обусловлено:
1) поступлением межбюджетных трансфертов из федерального бюджета;
2) реализацей мероприятий плана ЦЭР Забайкальского края;
3) увеличением расходов на обеспечение текущей деятельности подведомственных учреждений и реализацию мероприятий.</t>
  </si>
  <si>
    <t>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поступлением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увеличением расходов за счет средств краевого бюджета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службы Забайкальского краядо до уровня 12 месяцев.</t>
  </si>
  <si>
    <t xml:space="preserve">Сложившийся процент исполнения обусловлен:
1) нарушением подрядными организациями сроков выполнения работ на разработку ПСД для строительства инженерных сооружений; 
2) невыполнением подрядчиком  работ по контракту в рамках мероприятия "Осуществление отдельных полномочий в области водных отношений", предоставлением проектно-сметной документации с существенными отклонениями от технического задания;
3) экономией по торгам в рамках мероприятия "Текущие работы по ремонту, содержанию и безаварийной эксплуатации гидротехнических сооружений".  </t>
  </si>
  <si>
    <t xml:space="preserve">Дополнительные бюджетные ассигнования выделены:
1) из федерального бюджета на государственную поддержку малого и среднего предпринимательства, в целях реализации мероприятий регионального проекта "Расширение доступа субъектов малого и среднего предпринимательства к финансовым ресурсам, в том числе к льготному финансированию";
2) из краевого бюджета на создание и обеспечение функционирования дочернего общества АО «Корпорация развития Дальнего Востока», на поддержку инвестиционной деятельности на территории ДФО в части финансового обеспечения затрат, связанных с презентацией инвестиционного потенциала края и привлечением инвестиций на российских и международных деловых площадках, на материально - техническое обеспечение организаций, осуществляющих поддержку инвестиционной деятельности на территории Забайкальского края; 
3) на доведение заработной платы  работников ОГВ до уровня 12 месяцев. </t>
  </si>
  <si>
    <t>Увеличение бюджетных ассигнований на обеспечение мероприятий по переселению граждан из аварийного жилищного фонда, в том числе из жилищного фонда, признанного аварийным после 1 января 2012 года и обеспечение устойчивого сокращения непригодного для проживания жилого фонда.</t>
  </si>
  <si>
    <t>Увеличение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 на модернизацию объектов теплоэнергетики и капитальный ремонт объектов коммунальной инфраструктуры, находящихся в муниципальной собственности и увеличение бюджетных ассигнований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</si>
  <si>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бюджетных ассигнований на:
1) выплату заработной платы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удорожание стоимости строительства и  оснащение ДОУ;
4) на реализацию мероприятий национальных проектов и плана ЦЭР за счет средств федерального бюджета.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</si>
  <si>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реализацию мероприятий государственных программ и плана ЦЭР за счет средств федерального бюджета;
4) из Резервного фонда края на разработку проектно-сметной документации.</t>
  </si>
  <si>
    <t>Выделение дополнительных бюджетных ассигнований:
1) на заработную плату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реализацию мероприятий плана ЦЭР за счет средств федерального бюджета.</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</si>
  <si>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 Осуществлялись выплаты регионального материнского (семейного) капитала при рождении второго ребенка и по новому расходному обязательству по осуществлению единовременной выплаты при рождении первого ребенка.</t>
  </si>
  <si>
    <t>Увеличение объема бюджетных ассигнований обусловлено выделением дополнительных средств на мероприятия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на повышение доступности и качества реабилитационных услуг в Забайкальском крае, а также на доведение заработной платы работников до уровня 12 месяцев.</t>
  </si>
  <si>
    <t>Объем бюджетных ассигнований увеличен в связи с дополнительными расходами на реализацию спортивных мероприятий.</t>
  </si>
  <si>
    <t>В процессе исполнения бюджета увеличены бюджетные ассигнования на предоставление дотации на поддержку мер по обеспечению сбалансированности бюджетов на 967,6 млн. рублейна первоочередные и неотложные вопросы местного значения муниципальных образований.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</si>
</sst>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quot;р.&quot;_-;\-* #,##0.00&quot;р.&quot;_-;_-* &quot;-&quot;??&quot;р.&quot;_-;_-@_-"/>
    <numFmt numFmtId="164" formatCode="#,##0.0"/>
    <numFmt numFmtId="165" formatCode="_-* #,##0.0_р_._-;\-* #,##0.0_р_._-;_-* &quot;-&quot;?_р_._-;_-@_-"/>
    <numFmt numFmtId="166" formatCode="#,##0.0_ ;\-#,##0.0\ "/>
  </numFmts>
  <fonts count="19" x14ac:knownFonts="1">
    <font>
      <sz val="11"/>
      <color theme="1"/>
      <name val="Calibri"/>
      <family val="2"/>
      <charset val="204"/>
      <scheme val="minor"/>
    </font>
    <font>
      <sz val="10"/>
      <color rgb="FF000000"/>
      <name val="Times New Roman"/>
      <family val="1"/>
      <charset val="204"/>
    </font>
    <font>
      <sz val="10"/>
      <name val="Times New Roman"/>
      <family val="1"/>
      <charset val="204"/>
    </font>
    <font>
      <b/>
      <sz val="11"/>
      <name val="Times New Roman"/>
      <family val="1"/>
      <charset val="204"/>
    </font>
    <font>
      <b/>
      <sz val="10"/>
      <color rgb="FF000000"/>
      <name val="Times New Roman"/>
      <family val="1"/>
      <charset val="204"/>
    </font>
    <font>
      <b/>
      <sz val="11"/>
      <color rgb="FF000000"/>
      <name val="Times New Roman"/>
      <family val="1"/>
      <charset val="204"/>
    </font>
    <font>
      <sz val="10"/>
      <name val="Arial Cyr"/>
      <charset val="204"/>
    </font>
    <font>
      <sz val="11"/>
      <name val="Times New Roman"/>
      <family val="1"/>
      <charset val="204"/>
    </font>
    <font>
      <b/>
      <sz val="13"/>
      <color rgb="FF000000"/>
      <name val="Times New Roman"/>
      <family val="1"/>
      <charset val="204"/>
    </font>
    <font>
      <b/>
      <sz val="13"/>
      <name val="Times New Roman"/>
      <family val="1"/>
      <charset val="204"/>
    </font>
    <font>
      <b/>
      <sz val="11"/>
      <color indexed="8"/>
      <name val="Times New Roman"/>
      <family val="1"/>
      <charset val="204"/>
    </font>
    <font>
      <b/>
      <sz val="13"/>
      <color indexed="8"/>
      <name val="Times New Roman"/>
      <family val="1"/>
      <charset val="204"/>
    </font>
    <font>
      <b/>
      <sz val="10"/>
      <color rgb="FF000000"/>
      <name val="Arial"/>
      <family val="2"/>
      <charset val="204"/>
    </font>
    <font>
      <sz val="11"/>
      <color rgb="FF000000"/>
      <name val="Times New Roman"/>
      <family val="1"/>
      <charset val="204"/>
    </font>
    <font>
      <sz val="10"/>
      <color rgb="FF000000"/>
      <name val="Arial"/>
      <family val="2"/>
      <charset val="204"/>
    </font>
    <font>
      <b/>
      <sz val="11"/>
      <color theme="1"/>
      <name val="Times New Roman"/>
      <family val="1"/>
      <charset val="204"/>
    </font>
    <font>
      <sz val="11"/>
      <color theme="1"/>
      <name val="Times New Roman"/>
      <family val="1"/>
      <charset val="204"/>
    </font>
    <font>
      <b/>
      <sz val="11"/>
      <color rgb="FF000000"/>
      <name val="Arial"/>
      <family val="2"/>
      <charset val="204"/>
    </font>
    <font>
      <sz val="10"/>
      <color rgb="FF000000"/>
      <name val="Arial Cyr"/>
    </font>
  </fonts>
  <fills count="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D5AB"/>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style="thin">
        <color rgb="FF000000"/>
      </bottom>
      <diagonal/>
    </border>
    <border>
      <left/>
      <right/>
      <top style="medium">
        <color rgb="FFFAC090"/>
      </top>
      <bottom style="medium">
        <color rgb="FFFAC090"/>
      </bottom>
      <diagonal/>
    </border>
    <border>
      <left/>
      <right/>
      <top style="thin">
        <color rgb="FFBFBFBF"/>
      </top>
      <bottom style="medium">
        <color rgb="FFFAC090"/>
      </bottom>
      <diagonal/>
    </border>
    <border>
      <left/>
      <right/>
      <top style="thin">
        <color rgb="FFFAC090"/>
      </top>
      <bottom/>
      <diagonal/>
    </border>
    <border>
      <left style="thin">
        <color rgb="FFBFBFBF"/>
      </left>
      <right/>
      <top style="thin">
        <color rgb="FFBFBFBF"/>
      </top>
      <bottom style="medium">
        <color rgb="FFFAC090"/>
      </bottom>
      <diagonal/>
    </border>
  </borders>
  <cellStyleXfs count="15">
    <xf numFmtId="0" fontId="0" fillId="0" borderId="0"/>
    <xf numFmtId="44" fontId="1" fillId="0" borderId="0">
      <alignment vertical="top" wrapText="1"/>
    </xf>
    <xf numFmtId="0" fontId="6" fillId="0" borderId="0"/>
    <xf numFmtId="49" fontId="12" fillId="4" borderId="2">
      <alignment horizontal="center" vertical="top" shrinkToFit="1"/>
    </xf>
    <xf numFmtId="0" fontId="12" fillId="5" borderId="2">
      <alignment horizontal="left" vertical="top" wrapText="1"/>
    </xf>
    <xf numFmtId="49" fontId="14" fillId="0" borderId="2">
      <alignment horizontal="center" vertical="top" shrinkToFit="1"/>
    </xf>
    <xf numFmtId="0" fontId="14" fillId="0" borderId="0"/>
    <xf numFmtId="4" fontId="12" fillId="6" borderId="2">
      <alignment horizontal="right" vertical="top" wrapText="1"/>
    </xf>
    <xf numFmtId="0" fontId="17" fillId="7" borderId="4"/>
    <xf numFmtId="4" fontId="12" fillId="4" borderId="2">
      <alignment horizontal="right" vertical="top" shrinkToFit="1"/>
    </xf>
    <xf numFmtId="0" fontId="14" fillId="0" borderId="5"/>
    <xf numFmtId="4" fontId="12" fillId="5" borderId="2">
      <alignment horizontal="right" vertical="top" shrinkToFit="1"/>
    </xf>
    <xf numFmtId="4" fontId="12" fillId="7" borderId="6">
      <alignment horizontal="right" shrinkToFit="1"/>
    </xf>
    <xf numFmtId="0" fontId="18" fillId="0" borderId="2">
      <alignment horizontal="left" vertical="top" wrapText="1"/>
    </xf>
    <xf numFmtId="0" fontId="14" fillId="0" borderId="7"/>
  </cellStyleXfs>
  <cellXfs count="47">
    <xf numFmtId="0" fontId="0" fillId="0" borderId="0" xfId="0"/>
    <xf numFmtId="44" fontId="1" fillId="2" borderId="0" xfId="1" applyNumberFormat="1" applyFont="1" applyFill="1" applyAlignment="1">
      <alignment vertical="top" wrapText="1"/>
    </xf>
    <xf numFmtId="44" fontId="2" fillId="2" borderId="0" xfId="1" applyNumberFormat="1" applyFont="1" applyFill="1" applyAlignment="1">
      <alignment vertical="top" wrapText="1"/>
    </xf>
    <xf numFmtId="44" fontId="1" fillId="2" borderId="0" xfId="1" applyNumberFormat="1" applyFont="1" applyFill="1" applyBorder="1" applyAlignment="1">
      <alignment vertical="top" wrapText="1"/>
    </xf>
    <xf numFmtId="164" fontId="1" fillId="2" borderId="0" xfId="1" applyNumberFormat="1" applyFont="1" applyFill="1" applyBorder="1" applyAlignment="1">
      <alignment horizontal="right" vertical="center" wrapText="1"/>
    </xf>
    <xf numFmtId="0" fontId="1" fillId="2" borderId="0" xfId="1" applyNumberFormat="1" applyFont="1" applyFill="1" applyBorder="1" applyAlignment="1">
      <alignment horizontal="center" vertical="center" wrapText="1"/>
    </xf>
    <xf numFmtId="0" fontId="1" fillId="2" borderId="1" xfId="1" applyNumberFormat="1" applyFont="1" applyFill="1" applyBorder="1" applyAlignment="1">
      <alignment horizontal="center" vertical="center" wrapText="1"/>
    </xf>
    <xf numFmtId="0" fontId="1" fillId="2" borderId="0" xfId="1" applyNumberFormat="1" applyFont="1" applyFill="1" applyBorder="1" applyAlignment="1">
      <alignment vertical="top" wrapText="1"/>
    </xf>
    <xf numFmtId="164" fontId="4" fillId="2" borderId="0" xfId="1" applyNumberFormat="1" applyFont="1" applyFill="1" applyBorder="1" applyAlignment="1">
      <alignment horizontal="right" vertical="center" wrapText="1"/>
    </xf>
    <xf numFmtId="0" fontId="7" fillId="2" borderId="0" xfId="2" applyFont="1" applyFill="1" applyAlignment="1">
      <alignment horizontal="right" vertical="center"/>
    </xf>
    <xf numFmtId="0" fontId="8" fillId="2" borderId="0" xfId="1" applyNumberFormat="1" applyFont="1" applyFill="1" applyAlignment="1">
      <alignment horizontal="center" vertical="center" wrapText="1"/>
    </xf>
    <xf numFmtId="0" fontId="9" fillId="2" borderId="0" xfId="1" applyNumberFormat="1" applyFont="1" applyFill="1" applyAlignment="1">
      <alignment vertical="center" wrapText="1"/>
    </xf>
    <xf numFmtId="0" fontId="8" fillId="2" borderId="0" xfId="1" applyNumberFormat="1" applyFont="1" applyFill="1" applyAlignment="1">
      <alignment vertical="center" wrapText="1"/>
    </xf>
    <xf numFmtId="0" fontId="10" fillId="2" borderId="0" xfId="1" applyNumberFormat="1" applyFont="1" applyFill="1" applyAlignment="1">
      <alignment vertical="top" wrapText="1"/>
    </xf>
    <xf numFmtId="49" fontId="5" fillId="0" borderId="1" xfId="3" applyNumberFormat="1" applyFont="1" applyFill="1" applyBorder="1" applyAlignment="1" applyProtection="1">
      <alignment horizontal="center" vertical="top" wrapText="1"/>
    </xf>
    <xf numFmtId="0" fontId="13" fillId="0" borderId="1" xfId="4" quotePrefix="1" applyNumberFormat="1" applyFont="1" applyFill="1" applyBorder="1" applyProtection="1">
      <alignment horizontal="left" vertical="top" wrapText="1"/>
    </xf>
    <xf numFmtId="49" fontId="13" fillId="0" borderId="1" xfId="5" applyNumberFormat="1" applyFont="1" applyFill="1" applyBorder="1" applyProtection="1">
      <alignment horizontal="center" vertical="top" shrinkToFit="1"/>
    </xf>
    <xf numFmtId="0" fontId="5" fillId="0" borderId="1" xfId="4" quotePrefix="1" applyNumberFormat="1" applyFont="1" applyFill="1" applyBorder="1" applyProtection="1">
      <alignment horizontal="left" vertical="top" wrapText="1"/>
    </xf>
    <xf numFmtId="0" fontId="3" fillId="0" borderId="1" xfId="0" applyFont="1" applyBorder="1" applyProtection="1">
      <protection locked="0"/>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0" fontId="5" fillId="3" borderId="1" xfId="0" applyFont="1" applyFill="1" applyBorder="1" applyAlignment="1">
      <alignment vertical="center" wrapText="1"/>
    </xf>
    <xf numFmtId="0" fontId="15" fillId="0" borderId="1" xfId="0" applyNumberFormat="1" applyFont="1" applyFill="1" applyBorder="1" applyAlignment="1">
      <alignment horizontal="left" vertical="center"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165" fontId="3" fillId="0" borderId="1" xfId="0" applyNumberFormat="1" applyFont="1" applyFill="1" applyBorder="1" applyAlignment="1">
      <alignment horizontal="right" vertical="top" wrapText="1"/>
    </xf>
    <xf numFmtId="165" fontId="7" fillId="0" borderId="1" xfId="0" applyNumberFormat="1" applyFont="1" applyFill="1" applyBorder="1" applyAlignment="1">
      <alignment horizontal="right" vertical="top" wrapText="1"/>
    </xf>
    <xf numFmtId="165" fontId="7" fillId="0" borderId="3" xfId="0" applyNumberFormat="1" applyFont="1" applyFill="1" applyBorder="1" applyAlignment="1">
      <alignment horizontal="right" vertical="top" wrapText="1"/>
    </xf>
    <xf numFmtId="166" fontId="7" fillId="0" borderId="1" xfId="0" applyNumberFormat="1" applyFont="1" applyFill="1" applyBorder="1" applyAlignment="1">
      <alignment horizontal="right" vertical="top" wrapText="1"/>
    </xf>
    <xf numFmtId="166" fontId="7" fillId="0" borderId="3" xfId="0" applyNumberFormat="1" applyFont="1" applyFill="1" applyBorder="1" applyAlignment="1">
      <alignment horizontal="right" vertical="top" wrapText="1"/>
    </xf>
    <xf numFmtId="165" fontId="3" fillId="2" borderId="1" xfId="1" applyNumberFormat="1" applyFont="1" applyFill="1" applyBorder="1" applyAlignment="1">
      <alignment horizontal="right" vertical="top" wrapText="1"/>
    </xf>
    <xf numFmtId="165" fontId="7" fillId="2" borderId="1" xfId="1" applyNumberFormat="1" applyFont="1" applyFill="1" applyBorder="1" applyAlignment="1">
      <alignment horizontal="right" vertical="top" wrapText="1"/>
    </xf>
    <xf numFmtId="166" fontId="7" fillId="2" borderId="1" xfId="1" applyNumberFormat="1" applyFont="1" applyFill="1" applyBorder="1" applyAlignment="1">
      <alignment horizontal="right" vertical="top" wrapText="1"/>
    </xf>
    <xf numFmtId="0" fontId="3" fillId="2" borderId="1" xfId="1" applyNumberFormat="1" applyFont="1" applyFill="1" applyBorder="1" applyAlignment="1">
      <alignment horizontal="center" vertical="center" wrapText="1"/>
    </xf>
    <xf numFmtId="0" fontId="7" fillId="2" borderId="1" xfId="1" applyNumberFormat="1" applyFont="1" applyFill="1" applyBorder="1" applyAlignment="1">
      <alignment horizontal="left" vertical="top" wrapText="1"/>
    </xf>
    <xf numFmtId="0" fontId="16" fillId="2" borderId="1" xfId="0" applyNumberFormat="1" applyFont="1" applyFill="1" applyBorder="1" applyAlignment="1">
      <alignment horizontal="center" vertical="top" wrapText="1"/>
    </xf>
    <xf numFmtId="0" fontId="16" fillId="2" borderId="1" xfId="0" applyNumberFormat="1" applyFont="1" applyFill="1" applyBorder="1" applyAlignment="1">
      <alignment horizontal="left" vertical="top" wrapText="1"/>
    </xf>
    <xf numFmtId="0" fontId="3" fillId="2" borderId="1" xfId="1" applyNumberFormat="1" applyFont="1" applyFill="1" applyBorder="1" applyAlignment="1">
      <alignment horizontal="center" vertical="top" wrapText="1"/>
    </xf>
    <xf numFmtId="0" fontId="7" fillId="2" borderId="1" xfId="1" applyNumberFormat="1" applyFont="1" applyFill="1" applyBorder="1" applyAlignment="1">
      <alignment horizontal="center" vertical="top" wrapText="1"/>
    </xf>
    <xf numFmtId="0" fontId="7" fillId="2" borderId="1" xfId="0" applyNumberFormat="1" applyFont="1" applyFill="1" applyBorder="1" applyAlignment="1">
      <alignment horizontal="left" vertical="top" wrapText="1"/>
    </xf>
    <xf numFmtId="0" fontId="2" fillId="2" borderId="1" xfId="1" applyNumberFormat="1" applyFont="1" applyFill="1" applyBorder="1" applyAlignment="1">
      <alignment horizontal="center" vertical="center" wrapText="1"/>
    </xf>
    <xf numFmtId="0" fontId="11" fillId="2" borderId="0" xfId="1" applyNumberFormat="1" applyFont="1" applyFill="1" applyAlignment="1">
      <alignment horizontal="center" vertical="top" wrapText="1"/>
    </xf>
    <xf numFmtId="0" fontId="1" fillId="2" borderId="1" xfId="1" applyNumberForma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cellXfs>
  <cellStyles count="15">
    <cellStyle name="xl25" xfId="4"/>
    <cellStyle name="xl27" xfId="13"/>
    <cellStyle name="xl28" xfId="14"/>
    <cellStyle name="xl36" xfId="3"/>
    <cellStyle name="xl37" xfId="5"/>
    <cellStyle name="xl38" xfId="6"/>
    <cellStyle name="xl39" xfId="10"/>
    <cellStyle name="xl40" xfId="8"/>
    <cellStyle name="xl44" xfId="7"/>
    <cellStyle name="xl45" xfId="11"/>
    <cellStyle name="xl46" xfId="9"/>
    <cellStyle name="xl48" xfId="12"/>
    <cellStyle name="Обычный" xfId="0" builtinId="0"/>
    <cellStyle name="Обычный 2" xfId="1"/>
    <cellStyle name="Обычный_Приложения 8, 9, 10 (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1"/>
  <sheetViews>
    <sheetView tabSelected="1" view="pageBreakPreview" zoomScale="75" zoomScaleNormal="100" zoomScaleSheetLayoutView="75" workbookViewId="0">
      <pane ySplit="5" topLeftCell="A6" activePane="bottomLeft" state="frozen"/>
      <selection pane="bottomLeft" sqref="A1:J1"/>
    </sheetView>
  </sheetViews>
  <sheetFormatPr defaultRowHeight="12.75" x14ac:dyDescent="0.25"/>
  <cols>
    <col min="1" max="1" width="34.5703125" style="1" customWidth="1"/>
    <col min="2" max="2" width="4.7109375" style="1" customWidth="1"/>
    <col min="3" max="3" width="5" style="1" customWidth="1"/>
    <col min="4" max="6" width="17.85546875" style="1" customWidth="1"/>
    <col min="7" max="7" width="15.42578125" style="2" customWidth="1"/>
    <col min="8" max="8" width="13.42578125" style="2" customWidth="1"/>
    <col min="9" max="9" width="15.28515625" style="2" customWidth="1"/>
    <col min="10" max="10" width="58.5703125" style="2" customWidth="1"/>
    <col min="11" max="11" width="9.140625" style="1"/>
    <col min="12" max="12" width="6.7109375" style="1" customWidth="1"/>
    <col min="13" max="13" width="19.7109375" style="1" customWidth="1"/>
    <col min="14" max="16384" width="9.140625" style="1"/>
  </cols>
  <sheetData>
    <row r="1" spans="1:14" ht="38.25" customHeight="1" x14ac:dyDescent="0.25">
      <c r="A1" s="41" t="s">
        <v>97</v>
      </c>
      <c r="B1" s="41"/>
      <c r="C1" s="41"/>
      <c r="D1" s="41"/>
      <c r="E1" s="41"/>
      <c r="F1" s="41"/>
      <c r="G1" s="41"/>
      <c r="H1" s="41"/>
      <c r="I1" s="41"/>
      <c r="J1" s="41"/>
      <c r="K1" s="13"/>
    </row>
    <row r="2" spans="1:14" ht="16.5" x14ac:dyDescent="0.25">
      <c r="A2" s="12"/>
      <c r="B2" s="12"/>
      <c r="C2" s="12"/>
      <c r="D2" s="12"/>
      <c r="E2" s="12"/>
      <c r="F2" s="12"/>
      <c r="G2" s="11"/>
      <c r="H2" s="11"/>
      <c r="I2" s="11"/>
      <c r="J2" s="11"/>
      <c r="K2" s="3"/>
    </row>
    <row r="3" spans="1:14" ht="16.5" x14ac:dyDescent="0.25">
      <c r="A3" s="10"/>
      <c r="B3" s="10"/>
      <c r="C3" s="10"/>
      <c r="D3" s="10"/>
      <c r="E3" s="10"/>
      <c r="F3" s="10"/>
      <c r="G3" s="9"/>
      <c r="H3" s="9"/>
      <c r="I3" s="9"/>
      <c r="J3" s="9" t="s">
        <v>91</v>
      </c>
      <c r="K3" s="3"/>
    </row>
    <row r="4" spans="1:14" ht="28.5" customHeight="1" x14ac:dyDescent="0.25">
      <c r="A4" s="42" t="s">
        <v>90</v>
      </c>
      <c r="B4" s="42" t="s">
        <v>89</v>
      </c>
      <c r="C4" s="42"/>
      <c r="D4" s="44" t="s">
        <v>140</v>
      </c>
      <c r="E4" s="45" t="s">
        <v>141</v>
      </c>
      <c r="F4" s="46" t="s">
        <v>96</v>
      </c>
      <c r="G4" s="43" t="s">
        <v>98</v>
      </c>
      <c r="H4" s="43" t="s">
        <v>94</v>
      </c>
      <c r="I4" s="43" t="s">
        <v>95</v>
      </c>
      <c r="J4" s="40" t="s">
        <v>88</v>
      </c>
      <c r="K4" s="3"/>
    </row>
    <row r="5" spans="1:14" ht="76.5" customHeight="1" x14ac:dyDescent="0.25">
      <c r="A5" s="42"/>
      <c r="B5" s="6" t="s">
        <v>87</v>
      </c>
      <c r="C5" s="6" t="s">
        <v>86</v>
      </c>
      <c r="D5" s="44"/>
      <c r="E5" s="45"/>
      <c r="F5" s="46"/>
      <c r="G5" s="43"/>
      <c r="H5" s="43"/>
      <c r="I5" s="43"/>
      <c r="J5" s="40"/>
      <c r="K5" s="3"/>
      <c r="L5" s="3"/>
      <c r="M5" s="3"/>
      <c r="N5" s="3"/>
    </row>
    <row r="6" spans="1:14" x14ac:dyDescent="0.25">
      <c r="A6" s="20">
        <v>1</v>
      </c>
      <c r="B6" s="6">
        <v>2</v>
      </c>
      <c r="C6" s="6">
        <v>3</v>
      </c>
      <c r="D6" s="19">
        <v>4</v>
      </c>
      <c r="E6" s="20">
        <v>5</v>
      </c>
      <c r="F6" s="24">
        <v>6</v>
      </c>
      <c r="G6" s="19">
        <v>7</v>
      </c>
      <c r="H6" s="23">
        <v>8</v>
      </c>
      <c r="I6" s="23">
        <v>9</v>
      </c>
      <c r="J6" s="23">
        <v>10</v>
      </c>
      <c r="K6" s="3"/>
      <c r="L6" s="5"/>
      <c r="M6" s="5"/>
      <c r="N6" s="3"/>
    </row>
    <row r="7" spans="1:14" ht="14.25" customHeight="1" x14ac:dyDescent="0.25">
      <c r="A7" s="21" t="s">
        <v>85</v>
      </c>
      <c r="B7" s="14" t="s">
        <v>6</v>
      </c>
      <c r="C7" s="14"/>
      <c r="D7" s="25">
        <f>SUM(D8:D15)</f>
        <v>4594634.6509999996</v>
      </c>
      <c r="E7" s="25">
        <f t="shared" ref="E7:G7" si="0">SUM(E8:E15)</f>
        <v>4275177.5</v>
      </c>
      <c r="F7" s="25">
        <f t="shared" si="0"/>
        <v>4386375.7615400003</v>
      </c>
      <c r="G7" s="25">
        <f t="shared" si="0"/>
        <v>3235353.03309</v>
      </c>
      <c r="H7" s="30">
        <f t="shared" ref="H7:H13" si="1">G7/D7*100</f>
        <v>70.415893293840924</v>
      </c>
      <c r="I7" s="30">
        <f>G7/F7*100</f>
        <v>73.759139867992275</v>
      </c>
      <c r="J7" s="33" t="s">
        <v>100</v>
      </c>
      <c r="K7" s="3"/>
      <c r="L7" s="5"/>
      <c r="M7" s="8"/>
      <c r="N7" s="3"/>
    </row>
    <row r="8" spans="1:14" ht="60" customHeight="1" x14ac:dyDescent="0.25">
      <c r="A8" s="15" t="s">
        <v>84</v>
      </c>
      <c r="B8" s="16" t="s">
        <v>6</v>
      </c>
      <c r="C8" s="16" t="s">
        <v>4</v>
      </c>
      <c r="D8" s="26">
        <v>3468.7</v>
      </c>
      <c r="E8" s="27">
        <v>3505.1</v>
      </c>
      <c r="F8" s="27">
        <v>3505.1</v>
      </c>
      <c r="G8" s="26">
        <v>2993.09753</v>
      </c>
      <c r="H8" s="31">
        <f t="shared" si="1"/>
        <v>86.28874016202036</v>
      </c>
      <c r="I8" s="31">
        <f t="shared" ref="I8:I72" si="2">G8/F8*100</f>
        <v>85.392643005905683</v>
      </c>
      <c r="J8" s="34" t="s">
        <v>99</v>
      </c>
      <c r="K8" s="3"/>
      <c r="L8" s="5"/>
      <c r="M8" s="4"/>
      <c r="N8" s="3"/>
    </row>
    <row r="9" spans="1:14" ht="91.5" customHeight="1" x14ac:dyDescent="0.25">
      <c r="A9" s="15" t="s">
        <v>83</v>
      </c>
      <c r="B9" s="16" t="s">
        <v>6</v>
      </c>
      <c r="C9" s="16" t="s">
        <v>1</v>
      </c>
      <c r="D9" s="26">
        <v>119260.5</v>
      </c>
      <c r="E9" s="27">
        <v>136333.79999999999</v>
      </c>
      <c r="F9" s="27">
        <v>136333.79999999999</v>
      </c>
      <c r="G9" s="26">
        <v>134660.1599</v>
      </c>
      <c r="H9" s="31">
        <f t="shared" si="1"/>
        <v>112.91262396183146</v>
      </c>
      <c r="I9" s="31">
        <f t="shared" si="2"/>
        <v>98.772395326764169</v>
      </c>
      <c r="J9" s="34" t="s">
        <v>134</v>
      </c>
      <c r="K9" s="3"/>
      <c r="L9" s="5"/>
      <c r="M9" s="4"/>
      <c r="N9" s="3"/>
    </row>
    <row r="10" spans="1:14" ht="90.75" customHeight="1" x14ac:dyDescent="0.25">
      <c r="A10" s="15" t="s">
        <v>82</v>
      </c>
      <c r="B10" s="16" t="s">
        <v>6</v>
      </c>
      <c r="C10" s="16" t="s">
        <v>25</v>
      </c>
      <c r="D10" s="26">
        <v>53411.4</v>
      </c>
      <c r="E10" s="27">
        <v>62651.3</v>
      </c>
      <c r="F10" s="27">
        <v>62651.256630000003</v>
      </c>
      <c r="G10" s="26">
        <v>61006.993569999999</v>
      </c>
      <c r="H10" s="31">
        <f t="shared" si="1"/>
        <v>114.22092206907139</v>
      </c>
      <c r="I10" s="31">
        <f t="shared" si="2"/>
        <v>97.375530598355681</v>
      </c>
      <c r="J10" s="34" t="s">
        <v>134</v>
      </c>
      <c r="K10" s="3"/>
      <c r="L10" s="7"/>
      <c r="M10" s="4"/>
      <c r="N10" s="3"/>
    </row>
    <row r="11" spans="1:14" ht="18.75" customHeight="1" x14ac:dyDescent="0.25">
      <c r="A11" s="15" t="s">
        <v>81</v>
      </c>
      <c r="B11" s="16" t="s">
        <v>6</v>
      </c>
      <c r="C11" s="16" t="s">
        <v>15</v>
      </c>
      <c r="D11" s="26">
        <v>330.5</v>
      </c>
      <c r="E11" s="27">
        <v>330.5</v>
      </c>
      <c r="F11" s="27">
        <v>330.5</v>
      </c>
      <c r="G11" s="26">
        <v>330.5</v>
      </c>
      <c r="H11" s="31">
        <f t="shared" si="1"/>
        <v>100</v>
      </c>
      <c r="I11" s="31">
        <f t="shared" si="2"/>
        <v>100</v>
      </c>
      <c r="J11" s="35" t="s">
        <v>100</v>
      </c>
      <c r="K11" s="3"/>
      <c r="L11" s="5"/>
      <c r="M11" s="4"/>
      <c r="N11" s="3"/>
    </row>
    <row r="12" spans="1:14" ht="78" customHeight="1" x14ac:dyDescent="0.25">
      <c r="A12" s="15" t="s">
        <v>80</v>
      </c>
      <c r="B12" s="16" t="s">
        <v>6</v>
      </c>
      <c r="C12" s="16" t="s">
        <v>22</v>
      </c>
      <c r="D12" s="26">
        <v>122280.6</v>
      </c>
      <c r="E12" s="27">
        <v>158626.20000000001</v>
      </c>
      <c r="F12" s="27">
        <v>158626.26225</v>
      </c>
      <c r="G12" s="26">
        <v>155959.92468</v>
      </c>
      <c r="H12" s="31">
        <f t="shared" si="1"/>
        <v>127.5426557278914</v>
      </c>
      <c r="I12" s="31">
        <f t="shared" si="2"/>
        <v>98.319107106112241</v>
      </c>
      <c r="J12" s="34" t="s">
        <v>135</v>
      </c>
      <c r="K12" s="3"/>
      <c r="L12" s="5"/>
      <c r="M12" s="4"/>
      <c r="N12" s="3"/>
    </row>
    <row r="13" spans="1:14" ht="111" customHeight="1" x14ac:dyDescent="0.25">
      <c r="A13" s="15" t="s">
        <v>79</v>
      </c>
      <c r="B13" s="16" t="s">
        <v>6</v>
      </c>
      <c r="C13" s="16" t="s">
        <v>43</v>
      </c>
      <c r="D13" s="26">
        <v>83910.1</v>
      </c>
      <c r="E13" s="27">
        <v>139652.20000000001</v>
      </c>
      <c r="F13" s="27">
        <v>139652.20000000001</v>
      </c>
      <c r="G13" s="26">
        <v>139157.08030999999</v>
      </c>
      <c r="H13" s="31">
        <f t="shared" si="1"/>
        <v>165.84067985856291</v>
      </c>
      <c r="I13" s="31">
        <f t="shared" si="2"/>
        <v>99.645462305642141</v>
      </c>
      <c r="J13" s="36" t="s">
        <v>136</v>
      </c>
      <c r="K13" s="3"/>
      <c r="L13" s="5"/>
      <c r="M13" s="4"/>
      <c r="N13" s="3"/>
    </row>
    <row r="14" spans="1:14" ht="48" customHeight="1" x14ac:dyDescent="0.25">
      <c r="A14" s="15" t="s">
        <v>78</v>
      </c>
      <c r="B14" s="16" t="s">
        <v>6</v>
      </c>
      <c r="C14" s="16" t="s">
        <v>16</v>
      </c>
      <c r="D14" s="26">
        <v>100000</v>
      </c>
      <c r="E14" s="27">
        <v>37168.6</v>
      </c>
      <c r="F14" s="27">
        <v>42569.663329999996</v>
      </c>
      <c r="G14" s="28">
        <v>0</v>
      </c>
      <c r="H14" s="28">
        <f t="shared" ref="H14" si="3">G14/D14*100</f>
        <v>0</v>
      </c>
      <c r="I14" s="28">
        <f t="shared" ref="I14" si="4">G14/F14*100</f>
        <v>0</v>
      </c>
      <c r="J14" s="34" t="s">
        <v>137</v>
      </c>
      <c r="K14" s="3"/>
      <c r="L14" s="5"/>
      <c r="M14" s="4"/>
      <c r="N14" s="3"/>
    </row>
    <row r="15" spans="1:14" ht="32.25" customHeight="1" x14ac:dyDescent="0.25">
      <c r="A15" s="15" t="s">
        <v>77</v>
      </c>
      <c r="B15" s="16" t="s">
        <v>6</v>
      </c>
      <c r="C15" s="16" t="s">
        <v>9</v>
      </c>
      <c r="D15" s="26">
        <v>4111972.8509999998</v>
      </c>
      <c r="E15" s="27">
        <v>3736909.8</v>
      </c>
      <c r="F15" s="27">
        <v>3842706.97933</v>
      </c>
      <c r="G15" s="26">
        <v>2741245.2771000001</v>
      </c>
      <c r="H15" s="31">
        <f t="shared" ref="H15:H26" si="5">G15/D15*100</f>
        <v>66.66496536895545</v>
      </c>
      <c r="I15" s="31">
        <f t="shared" si="2"/>
        <v>71.336307760264191</v>
      </c>
      <c r="J15" s="36" t="s">
        <v>124</v>
      </c>
      <c r="K15" s="3"/>
      <c r="L15" s="7"/>
      <c r="M15" s="4"/>
      <c r="N15" s="3"/>
    </row>
    <row r="16" spans="1:14" ht="15" customHeight="1" x14ac:dyDescent="0.25">
      <c r="A16" s="17" t="s">
        <v>76</v>
      </c>
      <c r="B16" s="14" t="s">
        <v>4</v>
      </c>
      <c r="C16" s="14"/>
      <c r="D16" s="25">
        <f>D17</f>
        <v>52366.6</v>
      </c>
      <c r="E16" s="25">
        <f t="shared" ref="E16:G16" si="6">E17</f>
        <v>52465.1</v>
      </c>
      <c r="F16" s="25">
        <f t="shared" si="6"/>
        <v>52465.1</v>
      </c>
      <c r="G16" s="25">
        <f t="shared" si="6"/>
        <v>52465.1</v>
      </c>
      <c r="H16" s="30">
        <f t="shared" si="5"/>
        <v>100.18809699312156</v>
      </c>
      <c r="I16" s="30">
        <f t="shared" si="2"/>
        <v>100</v>
      </c>
      <c r="J16" s="37" t="s">
        <v>100</v>
      </c>
      <c r="K16" s="3"/>
      <c r="L16" s="5"/>
      <c r="M16" s="4"/>
      <c r="N16" s="3"/>
    </row>
    <row r="17" spans="1:14" ht="30" customHeight="1" x14ac:dyDescent="0.25">
      <c r="A17" s="15" t="s">
        <v>75</v>
      </c>
      <c r="B17" s="16" t="s">
        <v>4</v>
      </c>
      <c r="C17" s="16" t="s">
        <v>1</v>
      </c>
      <c r="D17" s="26">
        <v>52366.6</v>
      </c>
      <c r="E17" s="27">
        <v>52465.1</v>
      </c>
      <c r="F17" s="27">
        <v>52465.1</v>
      </c>
      <c r="G17" s="26">
        <v>52465.1</v>
      </c>
      <c r="H17" s="31">
        <f t="shared" si="5"/>
        <v>100.18809699312156</v>
      </c>
      <c r="I17" s="31">
        <f t="shared" si="2"/>
        <v>100</v>
      </c>
      <c r="J17" s="35" t="s">
        <v>100</v>
      </c>
      <c r="K17" s="3"/>
      <c r="L17" s="5"/>
      <c r="M17" s="4"/>
      <c r="N17" s="3"/>
    </row>
    <row r="18" spans="1:14" ht="42.75" x14ac:dyDescent="0.25">
      <c r="A18" s="17" t="s">
        <v>74</v>
      </c>
      <c r="B18" s="14" t="s">
        <v>1</v>
      </c>
      <c r="C18" s="14"/>
      <c r="D18" s="25">
        <f>SUM(D19:D22)</f>
        <v>767728.60000000009</v>
      </c>
      <c r="E18" s="25">
        <f t="shared" ref="E18:G18" si="7">SUM(E19:E22)</f>
        <v>1215773.7</v>
      </c>
      <c r="F18" s="25">
        <f t="shared" si="7"/>
        <v>1215773.6505699998</v>
      </c>
      <c r="G18" s="25">
        <f t="shared" si="7"/>
        <v>1200195.91974</v>
      </c>
      <c r="H18" s="30">
        <f t="shared" si="5"/>
        <v>156.33075539194448</v>
      </c>
      <c r="I18" s="30">
        <f t="shared" si="2"/>
        <v>98.718698104478875</v>
      </c>
      <c r="J18" s="37" t="s">
        <v>100</v>
      </c>
      <c r="K18" s="3"/>
      <c r="L18" s="7"/>
      <c r="M18" s="4"/>
      <c r="N18" s="3"/>
    </row>
    <row r="19" spans="1:14" ht="123.75" customHeight="1" x14ac:dyDescent="0.25">
      <c r="A19" s="15" t="s">
        <v>73</v>
      </c>
      <c r="B19" s="16" t="s">
        <v>1</v>
      </c>
      <c r="C19" s="16" t="s">
        <v>31</v>
      </c>
      <c r="D19" s="26">
        <v>250289.4</v>
      </c>
      <c r="E19" s="27">
        <v>385122.3</v>
      </c>
      <c r="F19" s="27">
        <v>385122.36881000001</v>
      </c>
      <c r="G19" s="26">
        <v>370512.18528999999</v>
      </c>
      <c r="H19" s="31">
        <f t="shared" si="5"/>
        <v>148.03351052421715</v>
      </c>
      <c r="I19" s="31">
        <f t="shared" si="2"/>
        <v>96.206352914491973</v>
      </c>
      <c r="J19" s="34" t="s">
        <v>138</v>
      </c>
      <c r="K19" s="3"/>
      <c r="L19" s="5"/>
      <c r="M19" s="4"/>
      <c r="N19" s="3"/>
    </row>
    <row r="20" spans="1:14" ht="77.25" customHeight="1" x14ac:dyDescent="0.25">
      <c r="A20" s="15" t="s">
        <v>72</v>
      </c>
      <c r="B20" s="16" t="s">
        <v>1</v>
      </c>
      <c r="C20" s="16" t="s">
        <v>23</v>
      </c>
      <c r="D20" s="26">
        <v>508342.4</v>
      </c>
      <c r="E20" s="27">
        <v>825366.6</v>
      </c>
      <c r="F20" s="27">
        <v>825366.6095599999</v>
      </c>
      <c r="G20" s="26">
        <v>824485.18565</v>
      </c>
      <c r="H20" s="31">
        <f t="shared" si="5"/>
        <v>162.19091416533422</v>
      </c>
      <c r="I20" s="31">
        <f t="shared" si="2"/>
        <v>99.893208193814658</v>
      </c>
      <c r="J20" s="34" t="s">
        <v>139</v>
      </c>
      <c r="K20" s="3"/>
      <c r="L20" s="5"/>
      <c r="M20" s="4"/>
      <c r="N20" s="3"/>
    </row>
    <row r="21" spans="1:14" ht="45" customHeight="1" x14ac:dyDescent="0.25">
      <c r="A21" s="15" t="s">
        <v>71</v>
      </c>
      <c r="B21" s="16" t="s">
        <v>1</v>
      </c>
      <c r="C21" s="16" t="s">
        <v>16</v>
      </c>
      <c r="D21" s="26">
        <v>850</v>
      </c>
      <c r="E21" s="27">
        <v>160</v>
      </c>
      <c r="F21" s="27">
        <v>160</v>
      </c>
      <c r="G21" s="26">
        <v>73.877200000000002</v>
      </c>
      <c r="H21" s="31">
        <f t="shared" si="5"/>
        <v>8.6914352941176478</v>
      </c>
      <c r="I21" s="31">
        <f t="shared" si="2"/>
        <v>46.173249999999996</v>
      </c>
      <c r="J21" s="36" t="s">
        <v>102</v>
      </c>
      <c r="K21" s="3"/>
      <c r="L21" s="7"/>
      <c r="M21" s="4"/>
      <c r="N21" s="3"/>
    </row>
    <row r="22" spans="1:14" ht="46.5" customHeight="1" x14ac:dyDescent="0.25">
      <c r="A22" s="15" t="s">
        <v>70</v>
      </c>
      <c r="B22" s="16" t="s">
        <v>1</v>
      </c>
      <c r="C22" s="16" t="s">
        <v>2</v>
      </c>
      <c r="D22" s="26">
        <v>8246.7999999999993</v>
      </c>
      <c r="E22" s="27">
        <v>5124.8</v>
      </c>
      <c r="F22" s="27">
        <v>5124.6722</v>
      </c>
      <c r="G22" s="26">
        <v>5124.6715999999997</v>
      </c>
      <c r="H22" s="31">
        <f t="shared" si="5"/>
        <v>62.141334820778972</v>
      </c>
      <c r="I22" s="31">
        <f t="shared" si="2"/>
        <v>99.999988291934059</v>
      </c>
      <c r="J22" s="36" t="s">
        <v>103</v>
      </c>
      <c r="K22" s="3"/>
      <c r="L22" s="7"/>
      <c r="M22" s="4"/>
      <c r="N22" s="3"/>
    </row>
    <row r="23" spans="1:14" ht="15" customHeight="1" x14ac:dyDescent="0.25">
      <c r="A23" s="17" t="s">
        <v>69</v>
      </c>
      <c r="B23" s="14" t="s">
        <v>25</v>
      </c>
      <c r="C23" s="14"/>
      <c r="D23" s="25">
        <f>SUM(D24:D32)</f>
        <v>9239316.5729999989</v>
      </c>
      <c r="E23" s="25">
        <f t="shared" ref="E23:G23" si="8">SUM(E24:E32)</f>
        <v>13651341.9</v>
      </c>
      <c r="F23" s="25">
        <f t="shared" si="8"/>
        <v>13765417.90167</v>
      </c>
      <c r="G23" s="25">
        <f t="shared" si="8"/>
        <v>13008932.406340001</v>
      </c>
      <c r="H23" s="30">
        <f t="shared" si="5"/>
        <v>140.79972586236443</v>
      </c>
      <c r="I23" s="30">
        <f>G23/F23*100</f>
        <v>94.504449478150448</v>
      </c>
      <c r="J23" s="37" t="s">
        <v>100</v>
      </c>
      <c r="K23" s="3"/>
      <c r="L23" s="5"/>
      <c r="M23" s="4"/>
      <c r="N23" s="3"/>
    </row>
    <row r="24" spans="1:14" ht="36.75" customHeight="1" x14ac:dyDescent="0.25">
      <c r="A24" s="15" t="s">
        <v>68</v>
      </c>
      <c r="B24" s="16" t="s">
        <v>25</v>
      </c>
      <c r="C24" s="16" t="s">
        <v>6</v>
      </c>
      <c r="D24" s="26">
        <v>174244</v>
      </c>
      <c r="E24" s="27">
        <v>185774.3</v>
      </c>
      <c r="F24" s="27">
        <v>185774.33356999999</v>
      </c>
      <c r="G24" s="26">
        <v>184965.90777000002</v>
      </c>
      <c r="H24" s="31">
        <f t="shared" si="5"/>
        <v>106.15338707215172</v>
      </c>
      <c r="I24" s="31">
        <f t="shared" si="2"/>
        <v>99.564834504064919</v>
      </c>
      <c r="J24" s="34" t="s">
        <v>104</v>
      </c>
      <c r="K24" s="3"/>
      <c r="L24" s="5"/>
      <c r="M24" s="4"/>
      <c r="N24" s="3"/>
    </row>
    <row r="25" spans="1:14" ht="32.25" customHeight="1" x14ac:dyDescent="0.25">
      <c r="A25" s="15" t="s">
        <v>67</v>
      </c>
      <c r="B25" s="16" t="s">
        <v>25</v>
      </c>
      <c r="C25" s="16" t="s">
        <v>25</v>
      </c>
      <c r="D25" s="28">
        <v>0</v>
      </c>
      <c r="E25" s="29">
        <v>100</v>
      </c>
      <c r="F25" s="29">
        <v>100</v>
      </c>
      <c r="G25" s="28">
        <v>0</v>
      </c>
      <c r="H25" s="31" t="s">
        <v>100</v>
      </c>
      <c r="I25" s="32">
        <f>G25/F25*100</f>
        <v>0</v>
      </c>
      <c r="J25" s="38" t="s">
        <v>100</v>
      </c>
      <c r="K25" s="3"/>
      <c r="L25" s="5"/>
      <c r="M25" s="4"/>
      <c r="N25" s="3"/>
    </row>
    <row r="26" spans="1:14" ht="247.5" customHeight="1" x14ac:dyDescent="0.25">
      <c r="A26" s="15" t="s">
        <v>66</v>
      </c>
      <c r="B26" s="16" t="s">
        <v>25</v>
      </c>
      <c r="C26" s="16" t="s">
        <v>15</v>
      </c>
      <c r="D26" s="26">
        <v>1445333.3729999999</v>
      </c>
      <c r="E26" s="27">
        <v>2521863.7999999998</v>
      </c>
      <c r="F26" s="27">
        <v>2624645.64928</v>
      </c>
      <c r="G26" s="26">
        <v>2604277.6109799999</v>
      </c>
      <c r="H26" s="31">
        <f t="shared" si="5"/>
        <v>180.18525411714825</v>
      </c>
      <c r="I26" s="31">
        <f t="shared" si="2"/>
        <v>99.223969974553043</v>
      </c>
      <c r="J26" s="36" t="s">
        <v>146</v>
      </c>
      <c r="K26" s="3"/>
      <c r="L26" s="5"/>
      <c r="M26" s="4"/>
      <c r="N26" s="3"/>
    </row>
    <row r="27" spans="1:14" ht="183" customHeight="1" x14ac:dyDescent="0.25">
      <c r="A27" s="15" t="s">
        <v>65</v>
      </c>
      <c r="B27" s="16" t="s">
        <v>25</v>
      </c>
      <c r="C27" s="16" t="s">
        <v>22</v>
      </c>
      <c r="D27" s="26">
        <v>51670.7</v>
      </c>
      <c r="E27" s="27">
        <v>42871.5</v>
      </c>
      <c r="F27" s="27">
        <v>42871.270629999999</v>
      </c>
      <c r="G27" s="26">
        <v>26094.323989999997</v>
      </c>
      <c r="H27" s="31">
        <f>G27/D27*100</f>
        <v>50.50120085464296</v>
      </c>
      <c r="I27" s="31">
        <f t="shared" si="2"/>
        <v>60.866691391553928</v>
      </c>
      <c r="J27" s="36" t="s">
        <v>147</v>
      </c>
      <c r="K27" s="3"/>
      <c r="L27" s="5"/>
      <c r="M27" s="4"/>
      <c r="N27" s="3"/>
    </row>
    <row r="28" spans="1:14" ht="68.25" customHeight="1" x14ac:dyDescent="0.25">
      <c r="A28" s="15" t="s">
        <v>64</v>
      </c>
      <c r="B28" s="16" t="s">
        <v>25</v>
      </c>
      <c r="C28" s="16" t="s">
        <v>43</v>
      </c>
      <c r="D28" s="26">
        <v>1461200.1</v>
      </c>
      <c r="E28" s="27">
        <v>1762225.8</v>
      </c>
      <c r="F28" s="27">
        <v>1716609.56207</v>
      </c>
      <c r="G28" s="26">
        <v>1712782.6777899999</v>
      </c>
      <c r="H28" s="31">
        <f>G28/D28*100</f>
        <v>117.21753083578352</v>
      </c>
      <c r="I28" s="31">
        <f t="shared" si="2"/>
        <v>99.777067286320758</v>
      </c>
      <c r="J28" s="36" t="s">
        <v>105</v>
      </c>
      <c r="K28" s="3"/>
      <c r="L28" s="5"/>
      <c r="M28" s="4"/>
      <c r="N28" s="3"/>
    </row>
    <row r="29" spans="1:14" ht="183.75" customHeight="1" x14ac:dyDescent="0.25">
      <c r="A29" s="15" t="s">
        <v>63</v>
      </c>
      <c r="B29" s="16" t="s">
        <v>25</v>
      </c>
      <c r="C29" s="16" t="s">
        <v>39</v>
      </c>
      <c r="D29" s="26">
        <v>196000</v>
      </c>
      <c r="E29" s="27">
        <v>956509.5</v>
      </c>
      <c r="F29" s="27">
        <v>1013322.51795</v>
      </c>
      <c r="G29" s="26">
        <v>1010039.18086</v>
      </c>
      <c r="H29" s="31">
        <f>G29/D29*100</f>
        <v>515.3261126836735</v>
      </c>
      <c r="I29" s="31">
        <f t="shared" si="2"/>
        <v>99.675983013123755</v>
      </c>
      <c r="J29" s="36" t="s">
        <v>142</v>
      </c>
      <c r="K29" s="3"/>
      <c r="L29" s="5"/>
      <c r="M29" s="4"/>
      <c r="N29" s="3"/>
    </row>
    <row r="30" spans="1:14" ht="63.75" customHeight="1" x14ac:dyDescent="0.25">
      <c r="A30" s="15" t="s">
        <v>62</v>
      </c>
      <c r="B30" s="16" t="s">
        <v>25</v>
      </c>
      <c r="C30" s="16" t="s">
        <v>31</v>
      </c>
      <c r="D30" s="26">
        <v>5413455.7999999998</v>
      </c>
      <c r="E30" s="27">
        <v>6930532.7000000002</v>
      </c>
      <c r="F30" s="27">
        <v>6930532.73367</v>
      </c>
      <c r="G30" s="26">
        <v>6244711.9730500001</v>
      </c>
      <c r="H30" s="31">
        <f t="shared" ref="H30" si="9">G30/D30*100</f>
        <v>115.35537009556816</v>
      </c>
      <c r="I30" s="31">
        <f t="shared" si="2"/>
        <v>90.104357240993366</v>
      </c>
      <c r="J30" s="36" t="s">
        <v>106</v>
      </c>
      <c r="K30" s="3"/>
      <c r="L30" s="7"/>
      <c r="M30" s="4"/>
      <c r="N30" s="3"/>
    </row>
    <row r="31" spans="1:14" ht="66.75" customHeight="1" x14ac:dyDescent="0.25">
      <c r="A31" s="15" t="s">
        <v>61</v>
      </c>
      <c r="B31" s="16" t="s">
        <v>25</v>
      </c>
      <c r="C31" s="16" t="s">
        <v>23</v>
      </c>
      <c r="D31" s="26">
        <v>25859.200000000001</v>
      </c>
      <c r="E31" s="27">
        <v>105255</v>
      </c>
      <c r="F31" s="27">
        <v>105255</v>
      </c>
      <c r="G31" s="26">
        <v>105015.001</v>
      </c>
      <c r="H31" s="31">
        <f>G31/D31*100</f>
        <v>406.10305423214947</v>
      </c>
      <c r="I31" s="31">
        <f t="shared" si="2"/>
        <v>99.771983278704099</v>
      </c>
      <c r="J31" s="34" t="s">
        <v>107</v>
      </c>
      <c r="K31" s="3"/>
      <c r="L31" s="5"/>
      <c r="M31" s="4"/>
      <c r="N31" s="3"/>
    </row>
    <row r="32" spans="1:14" ht="287.25" customHeight="1" x14ac:dyDescent="0.25">
      <c r="A32" s="15" t="s">
        <v>60</v>
      </c>
      <c r="B32" s="16" t="s">
        <v>25</v>
      </c>
      <c r="C32" s="16" t="s">
        <v>12</v>
      </c>
      <c r="D32" s="26">
        <v>471553.4</v>
      </c>
      <c r="E32" s="27">
        <v>1146209.3</v>
      </c>
      <c r="F32" s="27">
        <v>1146306.8345000001</v>
      </c>
      <c r="G32" s="26">
        <v>1121045.7309000001</v>
      </c>
      <c r="H32" s="31">
        <f>G32/D32*100</f>
        <v>237.73463003341723</v>
      </c>
      <c r="I32" s="31">
        <f t="shared" si="2"/>
        <v>97.796305243960404</v>
      </c>
      <c r="J32" s="36" t="s">
        <v>148</v>
      </c>
      <c r="K32" s="3"/>
      <c r="L32" s="5"/>
      <c r="M32" s="4"/>
      <c r="N32" s="3"/>
    </row>
    <row r="33" spans="1:14" ht="15" customHeight="1" x14ac:dyDescent="0.25">
      <c r="A33" s="17" t="s">
        <v>59</v>
      </c>
      <c r="B33" s="14" t="s">
        <v>15</v>
      </c>
      <c r="C33" s="14"/>
      <c r="D33" s="25">
        <f>SUM(D34:D38)</f>
        <v>1907987.4</v>
      </c>
      <c r="E33" s="25">
        <f t="shared" ref="E33:G33" si="10">SUM(E34:E38)</f>
        <v>4302513.5000000009</v>
      </c>
      <c r="F33" s="25">
        <f t="shared" si="10"/>
        <v>4301692.1363000004</v>
      </c>
      <c r="G33" s="25">
        <f t="shared" si="10"/>
        <v>4017338.4812400001</v>
      </c>
      <c r="H33" s="30">
        <f>G33/D33*100</f>
        <v>210.55372175099271</v>
      </c>
      <c r="I33" s="30">
        <f t="shared" si="2"/>
        <v>93.389725576582521</v>
      </c>
      <c r="J33" s="37" t="s">
        <v>100</v>
      </c>
      <c r="K33" s="3"/>
      <c r="L33" s="5"/>
      <c r="M33" s="4"/>
      <c r="N33" s="3"/>
    </row>
    <row r="34" spans="1:14" ht="96" customHeight="1" x14ac:dyDescent="0.25">
      <c r="A34" s="15" t="s">
        <v>58</v>
      </c>
      <c r="B34" s="16" t="s">
        <v>15</v>
      </c>
      <c r="C34" s="16" t="s">
        <v>6</v>
      </c>
      <c r="D34" s="26">
        <v>20000</v>
      </c>
      <c r="E34" s="27">
        <v>287176.7</v>
      </c>
      <c r="F34" s="27">
        <v>287176.64097000001</v>
      </c>
      <c r="G34" s="26">
        <v>263723.12943000003</v>
      </c>
      <c r="H34" s="31">
        <f>G34/D34*100</f>
        <v>1318.6156471500003</v>
      </c>
      <c r="I34" s="31">
        <f t="shared" si="2"/>
        <v>91.833071289927773</v>
      </c>
      <c r="J34" s="36" t="s">
        <v>149</v>
      </c>
      <c r="K34" s="3"/>
      <c r="L34" s="5"/>
      <c r="M34" s="4"/>
      <c r="N34" s="3"/>
    </row>
    <row r="35" spans="1:14" ht="182.25" customHeight="1" x14ac:dyDescent="0.25">
      <c r="A35" s="15" t="s">
        <v>57</v>
      </c>
      <c r="B35" s="16" t="s">
        <v>15</v>
      </c>
      <c r="C35" s="16" t="s">
        <v>4</v>
      </c>
      <c r="D35" s="26">
        <v>1296497.8999999999</v>
      </c>
      <c r="E35" s="27">
        <v>2878684.1</v>
      </c>
      <c r="F35" s="27">
        <v>2878684.14</v>
      </c>
      <c r="G35" s="26">
        <v>2873607.7797500002</v>
      </c>
      <c r="H35" s="31">
        <f t="shared" ref="H35:H36" si="11">G35/D35*100</f>
        <v>221.64384375400843</v>
      </c>
      <c r="I35" s="31">
        <f t="shared" si="2"/>
        <v>99.823656920901371</v>
      </c>
      <c r="J35" s="36" t="s">
        <v>150</v>
      </c>
      <c r="K35" s="3"/>
      <c r="L35" s="5"/>
      <c r="M35" s="4"/>
      <c r="N35" s="3"/>
    </row>
    <row r="36" spans="1:14" ht="107.25" customHeight="1" x14ac:dyDescent="0.25">
      <c r="A36" s="15" t="s">
        <v>56</v>
      </c>
      <c r="B36" s="16" t="s">
        <v>15</v>
      </c>
      <c r="C36" s="16" t="s">
        <v>1</v>
      </c>
      <c r="D36" s="26">
        <v>355212.2</v>
      </c>
      <c r="E36" s="27">
        <v>810228.1</v>
      </c>
      <c r="F36" s="27">
        <v>810227.94920000003</v>
      </c>
      <c r="G36" s="26">
        <v>715601.86734</v>
      </c>
      <c r="H36" s="31">
        <f t="shared" si="11"/>
        <v>201.45757024674262</v>
      </c>
      <c r="I36" s="31">
        <f t="shared" si="2"/>
        <v>88.321054346072415</v>
      </c>
      <c r="J36" s="34" t="s">
        <v>125</v>
      </c>
      <c r="K36" s="3"/>
      <c r="L36" s="5"/>
      <c r="M36" s="4"/>
      <c r="N36" s="3"/>
    </row>
    <row r="37" spans="1:14" ht="44.25" customHeight="1" x14ac:dyDescent="0.25">
      <c r="A37" s="15" t="s">
        <v>101</v>
      </c>
      <c r="B37" s="16" t="s">
        <v>15</v>
      </c>
      <c r="C37" s="16" t="s">
        <v>25</v>
      </c>
      <c r="D37" s="26">
        <v>4464.2</v>
      </c>
      <c r="E37" s="27">
        <v>3364.2</v>
      </c>
      <c r="F37" s="27">
        <v>3364.2</v>
      </c>
      <c r="G37" s="26">
        <v>2638.8</v>
      </c>
      <c r="H37" s="31">
        <f t="shared" ref="H37" si="12">G37/D37*100</f>
        <v>59.110254916894412</v>
      </c>
      <c r="I37" s="31">
        <f t="shared" ref="I37" si="13">G37/F37*100</f>
        <v>78.437667201712159</v>
      </c>
      <c r="J37" s="34" t="s">
        <v>108</v>
      </c>
      <c r="K37" s="3"/>
      <c r="L37" s="5"/>
      <c r="M37" s="4"/>
      <c r="N37" s="3"/>
    </row>
    <row r="38" spans="1:14" ht="46.5" customHeight="1" x14ac:dyDescent="0.25">
      <c r="A38" s="15" t="s">
        <v>55</v>
      </c>
      <c r="B38" s="16" t="s">
        <v>15</v>
      </c>
      <c r="C38" s="16" t="s">
        <v>15</v>
      </c>
      <c r="D38" s="26">
        <v>231813.1</v>
      </c>
      <c r="E38" s="27">
        <v>323060.40000000002</v>
      </c>
      <c r="F38" s="27">
        <v>322239.20613000001</v>
      </c>
      <c r="G38" s="26">
        <v>161766.90471999999</v>
      </c>
      <c r="H38" s="31">
        <f>G38/D38*100</f>
        <v>69.783331796175446</v>
      </c>
      <c r="I38" s="31">
        <f t="shared" si="2"/>
        <v>50.200876132601579</v>
      </c>
      <c r="J38" s="36" t="s">
        <v>109</v>
      </c>
      <c r="K38" s="3"/>
      <c r="L38" s="5"/>
      <c r="M38" s="4"/>
      <c r="N38" s="3"/>
    </row>
    <row r="39" spans="1:14" ht="15" customHeight="1" x14ac:dyDescent="0.25">
      <c r="A39" s="17" t="s">
        <v>54</v>
      </c>
      <c r="B39" s="14" t="s">
        <v>22</v>
      </c>
      <c r="C39" s="14"/>
      <c r="D39" s="25">
        <f>SUM(D40:D42)</f>
        <v>169042.098</v>
      </c>
      <c r="E39" s="25">
        <f t="shared" ref="E39:G39" si="14">SUM(E40:E42)</f>
        <v>613415.4</v>
      </c>
      <c r="F39" s="25">
        <f t="shared" si="14"/>
        <v>613385.23959000001</v>
      </c>
      <c r="G39" s="25">
        <f t="shared" si="14"/>
        <v>324833.01837999996</v>
      </c>
      <c r="H39" s="30">
        <f>G39/D39*100</f>
        <v>192.16101919179917</v>
      </c>
      <c r="I39" s="30">
        <f t="shared" si="2"/>
        <v>52.95742339628606</v>
      </c>
      <c r="J39" s="37" t="s">
        <v>100</v>
      </c>
      <c r="K39" s="3"/>
      <c r="L39" s="5"/>
      <c r="M39" s="4"/>
      <c r="N39" s="3"/>
    </row>
    <row r="40" spans="1:14" ht="48" customHeight="1" x14ac:dyDescent="0.25">
      <c r="A40" s="15" t="s">
        <v>53</v>
      </c>
      <c r="B40" s="16" t="s">
        <v>22</v>
      </c>
      <c r="C40" s="16" t="s">
        <v>1</v>
      </c>
      <c r="D40" s="26">
        <v>21644.297999999999</v>
      </c>
      <c r="E40" s="27">
        <v>24132.1</v>
      </c>
      <c r="F40" s="27">
        <v>24132.098000000002</v>
      </c>
      <c r="G40" s="26">
        <v>23968.598000000002</v>
      </c>
      <c r="H40" s="31">
        <f>G40/D40*100</f>
        <v>110.73862501800707</v>
      </c>
      <c r="I40" s="31">
        <f t="shared" si="2"/>
        <v>99.322479131321288</v>
      </c>
      <c r="J40" s="36" t="s">
        <v>110</v>
      </c>
      <c r="K40" s="3"/>
      <c r="L40" s="5"/>
      <c r="M40" s="4"/>
      <c r="N40" s="3"/>
    </row>
    <row r="41" spans="1:14" ht="65.25" customHeight="1" x14ac:dyDescent="0.25">
      <c r="A41" s="15" t="s">
        <v>52</v>
      </c>
      <c r="B41" s="16" t="s">
        <v>22</v>
      </c>
      <c r="C41" s="16" t="s">
        <v>25</v>
      </c>
      <c r="D41" s="26">
        <v>4850</v>
      </c>
      <c r="E41" s="27">
        <v>7900</v>
      </c>
      <c r="F41" s="27">
        <v>7900</v>
      </c>
      <c r="G41" s="26">
        <v>7779.3</v>
      </c>
      <c r="H41" s="31">
        <f>G41/D41*100</f>
        <v>160.39793814432988</v>
      </c>
      <c r="I41" s="31">
        <f t="shared" si="2"/>
        <v>98.472151898734182</v>
      </c>
      <c r="J41" s="36" t="s">
        <v>111</v>
      </c>
      <c r="K41" s="3"/>
      <c r="L41" s="5"/>
      <c r="M41" s="4"/>
      <c r="N41" s="3"/>
    </row>
    <row r="42" spans="1:14" ht="92.25" customHeight="1" x14ac:dyDescent="0.25">
      <c r="A42" s="15" t="s">
        <v>51</v>
      </c>
      <c r="B42" s="16" t="s">
        <v>22</v>
      </c>
      <c r="C42" s="16" t="s">
        <v>15</v>
      </c>
      <c r="D42" s="26">
        <v>142547.79999999999</v>
      </c>
      <c r="E42" s="27">
        <v>581383.30000000005</v>
      </c>
      <c r="F42" s="27">
        <v>581353.14159000001</v>
      </c>
      <c r="G42" s="26">
        <v>293085.12037999998</v>
      </c>
      <c r="H42" s="31">
        <f t="shared" ref="H42:H57" si="15">G42/D42*100</f>
        <v>205.60480090187289</v>
      </c>
      <c r="I42" s="31">
        <f t="shared" si="2"/>
        <v>50.414300605379481</v>
      </c>
      <c r="J42" s="36" t="s">
        <v>112</v>
      </c>
      <c r="K42" s="3"/>
      <c r="L42" s="7"/>
      <c r="M42" s="4"/>
      <c r="N42" s="3"/>
    </row>
    <row r="43" spans="1:14" ht="15" customHeight="1" x14ac:dyDescent="0.25">
      <c r="A43" s="17" t="s">
        <v>50</v>
      </c>
      <c r="B43" s="14" t="s">
        <v>43</v>
      </c>
      <c r="C43" s="14"/>
      <c r="D43" s="25">
        <f>SUM(D44:D50)</f>
        <v>14116920.43</v>
      </c>
      <c r="E43" s="25">
        <f t="shared" ref="E43:G43" si="16">SUM(E44:E50)</f>
        <v>18685298.600000001</v>
      </c>
      <c r="F43" s="25">
        <f t="shared" si="16"/>
        <v>18599206.83509</v>
      </c>
      <c r="G43" s="25">
        <f t="shared" si="16"/>
        <v>18084456.823510002</v>
      </c>
      <c r="H43" s="30">
        <f t="shared" si="15"/>
        <v>128.10482933004675</v>
      </c>
      <c r="I43" s="30">
        <f t="shared" si="2"/>
        <v>97.232408800310509</v>
      </c>
      <c r="J43" s="37" t="s">
        <v>100</v>
      </c>
      <c r="K43" s="3"/>
      <c r="L43" s="7"/>
      <c r="M43" s="4"/>
      <c r="N43" s="3"/>
    </row>
    <row r="44" spans="1:14" ht="171" customHeight="1" x14ac:dyDescent="0.25">
      <c r="A44" s="15" t="s">
        <v>49</v>
      </c>
      <c r="B44" s="16" t="s">
        <v>43</v>
      </c>
      <c r="C44" s="16" t="s">
        <v>6</v>
      </c>
      <c r="D44" s="26">
        <v>3852999</v>
      </c>
      <c r="E44" s="27">
        <v>5206545.8</v>
      </c>
      <c r="F44" s="27">
        <v>5195811.9572600005</v>
      </c>
      <c r="G44" s="26">
        <v>4933832.2239300003</v>
      </c>
      <c r="H44" s="31">
        <f t="shared" si="15"/>
        <v>128.05173902017623</v>
      </c>
      <c r="I44" s="31">
        <f t="shared" si="2"/>
        <v>94.957867307650716</v>
      </c>
      <c r="J44" s="36" t="s">
        <v>151</v>
      </c>
      <c r="K44" s="3"/>
      <c r="L44" s="5"/>
      <c r="M44" s="4"/>
      <c r="N44" s="3"/>
    </row>
    <row r="45" spans="1:14" ht="183" customHeight="1" x14ac:dyDescent="0.25">
      <c r="A45" s="15" t="s">
        <v>48</v>
      </c>
      <c r="B45" s="16" t="s">
        <v>43</v>
      </c>
      <c r="C45" s="16" t="s">
        <v>4</v>
      </c>
      <c r="D45" s="26">
        <v>7847371.8300000001</v>
      </c>
      <c r="E45" s="27">
        <v>10384927.1</v>
      </c>
      <c r="F45" s="27">
        <v>10309569.58375</v>
      </c>
      <c r="G45" s="26">
        <v>10068758.916239999</v>
      </c>
      <c r="H45" s="31">
        <f t="shared" si="15"/>
        <v>128.30740194758937</v>
      </c>
      <c r="I45" s="31">
        <f t="shared" si="2"/>
        <v>97.664202510553224</v>
      </c>
      <c r="J45" s="36" t="s">
        <v>152</v>
      </c>
      <c r="K45" s="3"/>
      <c r="L45" s="5"/>
      <c r="M45" s="4"/>
      <c r="N45" s="3"/>
    </row>
    <row r="46" spans="1:14" ht="119.25" customHeight="1" x14ac:dyDescent="0.25">
      <c r="A46" s="15" t="s">
        <v>47</v>
      </c>
      <c r="B46" s="16" t="s">
        <v>43</v>
      </c>
      <c r="C46" s="16" t="s">
        <v>1</v>
      </c>
      <c r="D46" s="26">
        <v>203052.5</v>
      </c>
      <c r="E46" s="27">
        <v>273392.3</v>
      </c>
      <c r="F46" s="27">
        <v>273392.20110000001</v>
      </c>
      <c r="G46" s="26">
        <v>269921.40270999999</v>
      </c>
      <c r="H46" s="31">
        <f t="shared" si="15"/>
        <v>132.93182931015377</v>
      </c>
      <c r="I46" s="31">
        <f t="shared" si="2"/>
        <v>98.730469129684323</v>
      </c>
      <c r="J46" s="39" t="s">
        <v>143</v>
      </c>
      <c r="K46" s="3"/>
      <c r="L46" s="5"/>
      <c r="M46" s="4"/>
      <c r="N46" s="3"/>
    </row>
    <row r="47" spans="1:14" ht="106.5" customHeight="1" x14ac:dyDescent="0.25">
      <c r="A47" s="15" t="s">
        <v>46</v>
      </c>
      <c r="B47" s="16" t="s">
        <v>43</v>
      </c>
      <c r="C47" s="16" t="s">
        <v>25</v>
      </c>
      <c r="D47" s="26">
        <v>1506257.4</v>
      </c>
      <c r="E47" s="27">
        <v>2004811</v>
      </c>
      <c r="F47" s="27">
        <v>2004810.59011</v>
      </c>
      <c r="G47" s="26">
        <v>1998447.5902100001</v>
      </c>
      <c r="H47" s="31">
        <f t="shared" si="15"/>
        <v>132.67636661635655</v>
      </c>
      <c r="I47" s="31">
        <f t="shared" si="2"/>
        <v>99.682613413387315</v>
      </c>
      <c r="J47" s="36" t="s">
        <v>153</v>
      </c>
      <c r="K47" s="3"/>
      <c r="L47" s="5"/>
      <c r="M47" s="4"/>
      <c r="N47" s="3"/>
    </row>
    <row r="48" spans="1:14" ht="79.5" customHeight="1" x14ac:dyDescent="0.25">
      <c r="A48" s="15" t="s">
        <v>45</v>
      </c>
      <c r="B48" s="16" t="s">
        <v>43</v>
      </c>
      <c r="C48" s="16" t="s">
        <v>15</v>
      </c>
      <c r="D48" s="26">
        <v>53617.7</v>
      </c>
      <c r="E48" s="27">
        <v>70250.5</v>
      </c>
      <c r="F48" s="27">
        <v>70250.527000000002</v>
      </c>
      <c r="G48" s="26">
        <v>70025.989000000001</v>
      </c>
      <c r="H48" s="31">
        <f t="shared" si="15"/>
        <v>130.60237384296605</v>
      </c>
      <c r="I48" s="31">
        <f t="shared" si="2"/>
        <v>99.680375351490241</v>
      </c>
      <c r="J48" s="36" t="s">
        <v>126</v>
      </c>
      <c r="K48" s="3"/>
      <c r="L48" s="5"/>
      <c r="M48" s="4"/>
      <c r="N48" s="3"/>
    </row>
    <row r="49" spans="1:14" ht="91.5" customHeight="1" x14ac:dyDescent="0.25">
      <c r="A49" s="15" t="s">
        <v>92</v>
      </c>
      <c r="B49" s="16" t="s">
        <v>43</v>
      </c>
      <c r="C49" s="16" t="s">
        <v>43</v>
      </c>
      <c r="D49" s="26">
        <v>311436.40000000002</v>
      </c>
      <c r="E49" s="27">
        <v>361187.6</v>
      </c>
      <c r="F49" s="27">
        <v>361187.6</v>
      </c>
      <c r="G49" s="26">
        <v>360565.04995000002</v>
      </c>
      <c r="H49" s="31">
        <f t="shared" si="15"/>
        <v>115.77485802879816</v>
      </c>
      <c r="I49" s="31">
        <f t="shared" si="2"/>
        <v>99.827638033531613</v>
      </c>
      <c r="J49" s="34" t="s">
        <v>114</v>
      </c>
      <c r="K49" s="3"/>
      <c r="L49" s="7"/>
      <c r="M49" s="4"/>
      <c r="N49" s="3"/>
    </row>
    <row r="50" spans="1:14" ht="62.25" customHeight="1" x14ac:dyDescent="0.25">
      <c r="A50" s="15" t="s">
        <v>44</v>
      </c>
      <c r="B50" s="16" t="s">
        <v>43</v>
      </c>
      <c r="C50" s="16" t="s">
        <v>31</v>
      </c>
      <c r="D50" s="26">
        <v>342185.6</v>
      </c>
      <c r="E50" s="27">
        <v>384184.3</v>
      </c>
      <c r="F50" s="27">
        <v>384184.37586999999</v>
      </c>
      <c r="G50" s="26">
        <v>382905.65147000004</v>
      </c>
      <c r="H50" s="31">
        <f t="shared" si="15"/>
        <v>111.89998979208946</v>
      </c>
      <c r="I50" s="31">
        <f t="shared" si="2"/>
        <v>99.66715866643348</v>
      </c>
      <c r="J50" s="36" t="s">
        <v>113</v>
      </c>
      <c r="K50" s="3"/>
      <c r="L50" s="7"/>
      <c r="M50" s="4"/>
      <c r="N50" s="3"/>
    </row>
    <row r="51" spans="1:14" ht="15" customHeight="1" x14ac:dyDescent="0.25">
      <c r="A51" s="17" t="s">
        <v>93</v>
      </c>
      <c r="B51" s="14" t="s">
        <v>39</v>
      </c>
      <c r="C51" s="14"/>
      <c r="D51" s="25">
        <f>SUM(D52:D54)</f>
        <v>937979.90000000014</v>
      </c>
      <c r="E51" s="25">
        <f t="shared" ref="E51:G51" si="17">SUM(E52:E54)</f>
        <v>1273414.2</v>
      </c>
      <c r="F51" s="25">
        <f t="shared" si="17"/>
        <v>1280217.48899</v>
      </c>
      <c r="G51" s="25">
        <f t="shared" si="17"/>
        <v>1266654.1750099999</v>
      </c>
      <c r="H51" s="30">
        <f t="shared" si="15"/>
        <v>135.0406522581134</v>
      </c>
      <c r="I51" s="30">
        <f t="shared" si="2"/>
        <v>98.940546110590901</v>
      </c>
      <c r="J51" s="37" t="s">
        <v>100</v>
      </c>
      <c r="K51" s="3"/>
      <c r="L51" s="5"/>
      <c r="M51" s="4"/>
      <c r="N51" s="3"/>
    </row>
    <row r="52" spans="1:14" ht="109.5" customHeight="1" x14ac:dyDescent="0.25">
      <c r="A52" s="15" t="s">
        <v>42</v>
      </c>
      <c r="B52" s="16" t="s">
        <v>39</v>
      </c>
      <c r="C52" s="16" t="s">
        <v>6</v>
      </c>
      <c r="D52" s="26">
        <v>765982.8</v>
      </c>
      <c r="E52" s="27">
        <v>991912.8</v>
      </c>
      <c r="F52" s="27">
        <v>998716.46176999994</v>
      </c>
      <c r="G52" s="26">
        <v>992366.78313</v>
      </c>
      <c r="H52" s="31">
        <f t="shared" si="15"/>
        <v>129.55470842556778</v>
      </c>
      <c r="I52" s="31">
        <f t="shared" si="2"/>
        <v>99.364216083036567</v>
      </c>
      <c r="J52" s="36" t="s">
        <v>115</v>
      </c>
      <c r="K52" s="3"/>
      <c r="L52" s="5"/>
      <c r="M52" s="4"/>
      <c r="N52" s="3"/>
    </row>
    <row r="53" spans="1:14" ht="93" customHeight="1" x14ac:dyDescent="0.25">
      <c r="A53" s="15" t="s">
        <v>41</v>
      </c>
      <c r="B53" s="16" t="s">
        <v>39</v>
      </c>
      <c r="C53" s="16" t="s">
        <v>4</v>
      </c>
      <c r="D53" s="26">
        <v>82926.3</v>
      </c>
      <c r="E53" s="27">
        <v>58063</v>
      </c>
      <c r="F53" s="27">
        <v>58062.974999999999</v>
      </c>
      <c r="G53" s="26">
        <v>57572.069000000003</v>
      </c>
      <c r="H53" s="31">
        <f t="shared" si="15"/>
        <v>69.425585127999199</v>
      </c>
      <c r="I53" s="31">
        <f t="shared" si="2"/>
        <v>99.154528337550744</v>
      </c>
      <c r="J53" s="36" t="s">
        <v>127</v>
      </c>
      <c r="K53" s="3"/>
      <c r="L53" s="5"/>
      <c r="M53" s="4"/>
      <c r="N53" s="3"/>
    </row>
    <row r="54" spans="1:14" ht="153" customHeight="1" x14ac:dyDescent="0.25">
      <c r="A54" s="15" t="s">
        <v>40</v>
      </c>
      <c r="B54" s="16" t="s">
        <v>39</v>
      </c>
      <c r="C54" s="16" t="s">
        <v>25</v>
      </c>
      <c r="D54" s="26">
        <v>89070.8</v>
      </c>
      <c r="E54" s="27">
        <v>223438.4</v>
      </c>
      <c r="F54" s="27">
        <v>223438.05222000001</v>
      </c>
      <c r="G54" s="26">
        <v>216715.32287999999</v>
      </c>
      <c r="H54" s="31">
        <f t="shared" si="15"/>
        <v>243.30681085159222</v>
      </c>
      <c r="I54" s="31">
        <f t="shared" si="2"/>
        <v>96.991233465738986</v>
      </c>
      <c r="J54" s="36" t="s">
        <v>122</v>
      </c>
      <c r="K54" s="3"/>
      <c r="L54" s="7"/>
      <c r="M54" s="4"/>
      <c r="N54" s="3"/>
    </row>
    <row r="55" spans="1:14" ht="15" customHeight="1" x14ac:dyDescent="0.25">
      <c r="A55" s="17" t="s">
        <v>38</v>
      </c>
      <c r="B55" s="14" t="s">
        <v>31</v>
      </c>
      <c r="C55" s="14"/>
      <c r="D55" s="25">
        <f>SUM(D56:D61)</f>
        <v>2964638.5</v>
      </c>
      <c r="E55" s="25">
        <f t="shared" ref="E55:G55" si="18">SUM(E56:E61)</f>
        <v>5508786.6000000006</v>
      </c>
      <c r="F55" s="25">
        <f t="shared" si="18"/>
        <v>5534821.4611000009</v>
      </c>
      <c r="G55" s="25">
        <f t="shared" si="18"/>
        <v>5485415.171360001</v>
      </c>
      <c r="H55" s="30">
        <f t="shared" si="15"/>
        <v>185.02812978243389</v>
      </c>
      <c r="I55" s="30">
        <f t="shared" si="2"/>
        <v>99.107355312411812</v>
      </c>
      <c r="J55" s="37" t="s">
        <v>100</v>
      </c>
      <c r="K55" s="3"/>
      <c r="L55" s="5"/>
      <c r="M55" s="4"/>
      <c r="N55" s="3"/>
    </row>
    <row r="56" spans="1:14" ht="77.25" customHeight="1" x14ac:dyDescent="0.25">
      <c r="A56" s="15" t="s">
        <v>37</v>
      </c>
      <c r="B56" s="16" t="s">
        <v>31</v>
      </c>
      <c r="C56" s="16" t="s">
        <v>6</v>
      </c>
      <c r="D56" s="26">
        <v>1486556.8</v>
      </c>
      <c r="E56" s="27">
        <v>2636200.2999999998</v>
      </c>
      <c r="F56" s="27">
        <v>2659914.5746500003</v>
      </c>
      <c r="G56" s="26">
        <v>2658374.5845100004</v>
      </c>
      <c r="H56" s="31">
        <f t="shared" si="15"/>
        <v>178.82764953952653</v>
      </c>
      <c r="I56" s="31">
        <f t="shared" si="2"/>
        <v>99.942103774509278</v>
      </c>
      <c r="J56" s="36" t="s">
        <v>128</v>
      </c>
      <c r="K56" s="3"/>
      <c r="L56" s="5"/>
      <c r="M56" s="4"/>
      <c r="N56" s="3"/>
    </row>
    <row r="57" spans="1:14" ht="123" customHeight="1" x14ac:dyDescent="0.25">
      <c r="A57" s="15" t="s">
        <v>36</v>
      </c>
      <c r="B57" s="16" t="s">
        <v>31</v>
      </c>
      <c r="C57" s="16" t="s">
        <v>4</v>
      </c>
      <c r="D57" s="26">
        <v>441138.5</v>
      </c>
      <c r="E57" s="27">
        <v>1360758</v>
      </c>
      <c r="F57" s="27">
        <v>1363078.26367</v>
      </c>
      <c r="G57" s="26">
        <v>1339325.4765999999</v>
      </c>
      <c r="H57" s="31">
        <f t="shared" si="15"/>
        <v>303.60657176827686</v>
      </c>
      <c r="I57" s="31">
        <f t="shared" si="2"/>
        <v>98.2574157549804</v>
      </c>
      <c r="J57" s="36" t="s">
        <v>144</v>
      </c>
      <c r="K57" s="3"/>
      <c r="L57" s="7"/>
      <c r="M57" s="4"/>
      <c r="N57" s="3"/>
    </row>
    <row r="58" spans="1:14" ht="48" customHeight="1" x14ac:dyDescent="0.25">
      <c r="A58" s="15" t="s">
        <v>35</v>
      </c>
      <c r="B58" s="16" t="s">
        <v>31</v>
      </c>
      <c r="C58" s="16" t="s">
        <v>25</v>
      </c>
      <c r="D58" s="26">
        <v>339217.2</v>
      </c>
      <c r="E58" s="27">
        <v>474705.9</v>
      </c>
      <c r="F58" s="27">
        <v>474705.92086000001</v>
      </c>
      <c r="G58" s="26">
        <v>473403.65145999996</v>
      </c>
      <c r="H58" s="31">
        <f t="shared" ref="H58:H69" si="19">G58/D58*100</f>
        <v>139.55767910943194</v>
      </c>
      <c r="I58" s="31">
        <f t="shared" si="2"/>
        <v>99.725668178386996</v>
      </c>
      <c r="J58" s="34" t="s">
        <v>129</v>
      </c>
      <c r="K58" s="3"/>
      <c r="L58" s="5"/>
      <c r="M58" s="4"/>
      <c r="N58" s="3"/>
    </row>
    <row r="59" spans="1:14" ht="63.75" customHeight="1" x14ac:dyDescent="0.25">
      <c r="A59" s="15" t="s">
        <v>34</v>
      </c>
      <c r="B59" s="16" t="s">
        <v>31</v>
      </c>
      <c r="C59" s="16" t="s">
        <v>15</v>
      </c>
      <c r="D59" s="26">
        <v>48407</v>
      </c>
      <c r="E59" s="27">
        <v>80839.3</v>
      </c>
      <c r="F59" s="27">
        <v>80839.390530000004</v>
      </c>
      <c r="G59" s="26">
        <v>79265.447109999994</v>
      </c>
      <c r="H59" s="31">
        <f t="shared" si="19"/>
        <v>163.74790239015019</v>
      </c>
      <c r="I59" s="31">
        <f t="shared" si="2"/>
        <v>98.052999398336738</v>
      </c>
      <c r="J59" s="36" t="s">
        <v>130</v>
      </c>
      <c r="K59" s="3"/>
      <c r="L59" s="5"/>
      <c r="M59" s="4"/>
      <c r="N59" s="3"/>
    </row>
    <row r="60" spans="1:14" ht="48" customHeight="1" x14ac:dyDescent="0.25">
      <c r="A60" s="15" t="s">
        <v>33</v>
      </c>
      <c r="B60" s="16" t="s">
        <v>31</v>
      </c>
      <c r="C60" s="16" t="s">
        <v>22</v>
      </c>
      <c r="D60" s="26">
        <v>63698.7</v>
      </c>
      <c r="E60" s="27">
        <v>138052.20000000001</v>
      </c>
      <c r="F60" s="27">
        <v>138052.22641999999</v>
      </c>
      <c r="G60" s="26">
        <v>137891.75172</v>
      </c>
      <c r="H60" s="31">
        <f t="shared" si="19"/>
        <v>216.47498570614471</v>
      </c>
      <c r="I60" s="31">
        <f t="shared" si="2"/>
        <v>99.883757977570184</v>
      </c>
      <c r="J60" s="36" t="s">
        <v>121</v>
      </c>
      <c r="K60" s="3"/>
      <c r="L60" s="7"/>
      <c r="M60" s="4"/>
      <c r="N60" s="3"/>
    </row>
    <row r="61" spans="1:14" ht="108.75" customHeight="1" x14ac:dyDescent="0.25">
      <c r="A61" s="15" t="s">
        <v>32</v>
      </c>
      <c r="B61" s="16" t="s">
        <v>31</v>
      </c>
      <c r="C61" s="16" t="s">
        <v>31</v>
      </c>
      <c r="D61" s="26">
        <v>585620.30000000005</v>
      </c>
      <c r="E61" s="27">
        <v>818230.9</v>
      </c>
      <c r="F61" s="27">
        <v>818231.08497000008</v>
      </c>
      <c r="G61" s="26">
        <v>797154.25996000005</v>
      </c>
      <c r="H61" s="31">
        <f t="shared" si="19"/>
        <v>136.12135029472168</v>
      </c>
      <c r="I61" s="31">
        <f t="shared" si="2"/>
        <v>97.424098717690157</v>
      </c>
      <c r="J61" s="36" t="s">
        <v>145</v>
      </c>
      <c r="K61" s="3"/>
      <c r="L61" s="5"/>
      <c r="M61" s="4"/>
      <c r="N61" s="3"/>
    </row>
    <row r="62" spans="1:14" ht="15" customHeight="1" x14ac:dyDescent="0.25">
      <c r="A62" s="17" t="s">
        <v>30</v>
      </c>
      <c r="B62" s="14" t="s">
        <v>23</v>
      </c>
      <c r="C62" s="14"/>
      <c r="D62" s="25">
        <f>SUM(D63:D67)</f>
        <v>16682110.448000001</v>
      </c>
      <c r="E62" s="25">
        <f t="shared" ref="E62:G62" si="20">SUM(E63:E67)</f>
        <v>19599766.199999996</v>
      </c>
      <c r="F62" s="25">
        <f t="shared" si="20"/>
        <v>19647495.818289999</v>
      </c>
      <c r="G62" s="25">
        <f t="shared" si="20"/>
        <v>19151689.080959998</v>
      </c>
      <c r="H62" s="30">
        <f t="shared" si="19"/>
        <v>114.8037542411552</v>
      </c>
      <c r="I62" s="30">
        <f t="shared" si="2"/>
        <v>97.476488902629256</v>
      </c>
      <c r="J62" s="37" t="s">
        <v>100</v>
      </c>
      <c r="K62" s="3"/>
      <c r="L62" s="5"/>
      <c r="M62" s="4"/>
      <c r="N62" s="3"/>
    </row>
    <row r="63" spans="1:14" ht="50.25" customHeight="1" x14ac:dyDescent="0.25">
      <c r="A63" s="15" t="s">
        <v>29</v>
      </c>
      <c r="B63" s="16" t="s">
        <v>23</v>
      </c>
      <c r="C63" s="16" t="s">
        <v>6</v>
      </c>
      <c r="D63" s="26">
        <v>225683.3</v>
      </c>
      <c r="E63" s="27">
        <v>239855.5</v>
      </c>
      <c r="F63" s="27">
        <v>239855.50456999999</v>
      </c>
      <c r="G63" s="26">
        <v>239854.34828999999</v>
      </c>
      <c r="H63" s="31">
        <f t="shared" si="19"/>
        <v>106.27917452908567</v>
      </c>
      <c r="I63" s="31">
        <f t="shared" si="2"/>
        <v>99.999517926427387</v>
      </c>
      <c r="J63" s="36" t="s">
        <v>123</v>
      </c>
      <c r="K63" s="3"/>
      <c r="L63" s="7"/>
      <c r="M63" s="4"/>
      <c r="N63" s="3"/>
    </row>
    <row r="64" spans="1:14" ht="93" customHeight="1" x14ac:dyDescent="0.25">
      <c r="A64" s="15" t="s">
        <v>28</v>
      </c>
      <c r="B64" s="16" t="s">
        <v>23</v>
      </c>
      <c r="C64" s="16" t="s">
        <v>4</v>
      </c>
      <c r="D64" s="26">
        <v>1734270</v>
      </c>
      <c r="E64" s="27">
        <v>2295999.7999999998</v>
      </c>
      <c r="F64" s="27">
        <v>2296000.0484099998</v>
      </c>
      <c r="G64" s="26">
        <v>2293653.4067800003</v>
      </c>
      <c r="H64" s="31">
        <f t="shared" si="19"/>
        <v>132.25468968384396</v>
      </c>
      <c r="I64" s="31">
        <f t="shared" si="2"/>
        <v>99.897794356249051</v>
      </c>
      <c r="J64" s="36" t="s">
        <v>116</v>
      </c>
      <c r="K64" s="3"/>
      <c r="L64" s="5"/>
      <c r="M64" s="4"/>
      <c r="N64" s="3"/>
    </row>
    <row r="65" spans="1:14" ht="152.25" customHeight="1" x14ac:dyDescent="0.25">
      <c r="A65" s="15" t="s">
        <v>27</v>
      </c>
      <c r="B65" s="16" t="s">
        <v>23</v>
      </c>
      <c r="C65" s="16" t="s">
        <v>1</v>
      </c>
      <c r="D65" s="26">
        <v>10467532.129000001</v>
      </c>
      <c r="E65" s="27">
        <v>11989284.9</v>
      </c>
      <c r="F65" s="27">
        <v>12037714.55075</v>
      </c>
      <c r="G65" s="26">
        <v>11830509.769889999</v>
      </c>
      <c r="H65" s="31">
        <f t="shared" si="19"/>
        <v>113.02100269760729</v>
      </c>
      <c r="I65" s="31">
        <f t="shared" si="2"/>
        <v>98.278703320414834</v>
      </c>
      <c r="J65" s="34" t="s">
        <v>131</v>
      </c>
      <c r="K65" s="3"/>
      <c r="L65" s="5"/>
      <c r="M65" s="4"/>
      <c r="N65" s="3"/>
    </row>
    <row r="66" spans="1:14" ht="153.75" customHeight="1" x14ac:dyDescent="0.25">
      <c r="A66" s="15" t="s">
        <v>26</v>
      </c>
      <c r="B66" s="16" t="s">
        <v>23</v>
      </c>
      <c r="C66" s="16" t="s">
        <v>25</v>
      </c>
      <c r="D66" s="26">
        <v>4089281.9190000002</v>
      </c>
      <c r="E66" s="27">
        <v>4894006.0999999996</v>
      </c>
      <c r="F66" s="27">
        <v>4894005.9650299996</v>
      </c>
      <c r="G66" s="26">
        <v>4609660.1163599994</v>
      </c>
      <c r="H66" s="31">
        <f t="shared" si="19"/>
        <v>112.72541751015427</v>
      </c>
      <c r="I66" s="31">
        <f t="shared" si="2"/>
        <v>94.189916181104266</v>
      </c>
      <c r="J66" s="36" t="s">
        <v>154</v>
      </c>
      <c r="K66" s="3"/>
      <c r="L66" s="7"/>
      <c r="M66" s="4"/>
      <c r="N66" s="3"/>
    </row>
    <row r="67" spans="1:14" ht="135.75" customHeight="1" x14ac:dyDescent="0.25">
      <c r="A67" s="15" t="s">
        <v>24</v>
      </c>
      <c r="B67" s="16" t="s">
        <v>23</v>
      </c>
      <c r="C67" s="16" t="s">
        <v>22</v>
      </c>
      <c r="D67" s="26">
        <v>165343.1</v>
      </c>
      <c r="E67" s="27">
        <v>180619.9</v>
      </c>
      <c r="F67" s="27">
        <v>179919.74953</v>
      </c>
      <c r="G67" s="26">
        <v>178011.43964</v>
      </c>
      <c r="H67" s="31">
        <f t="shared" si="19"/>
        <v>107.66184959638471</v>
      </c>
      <c r="I67" s="31">
        <f t="shared" si="2"/>
        <v>98.939354965208082</v>
      </c>
      <c r="J67" s="36" t="s">
        <v>155</v>
      </c>
      <c r="K67" s="3"/>
      <c r="L67" s="5"/>
      <c r="M67" s="4"/>
      <c r="N67" s="3"/>
    </row>
    <row r="68" spans="1:14" ht="15" customHeight="1" x14ac:dyDescent="0.25">
      <c r="A68" s="17" t="s">
        <v>21</v>
      </c>
      <c r="B68" s="14" t="s">
        <v>16</v>
      </c>
      <c r="C68" s="14"/>
      <c r="D68" s="25">
        <f>SUM(D69:D72)</f>
        <v>489394.3</v>
      </c>
      <c r="E68" s="25">
        <f t="shared" ref="E68:G68" si="21">SUM(E69:E72)</f>
        <v>851624.20000000007</v>
      </c>
      <c r="F68" s="25">
        <f t="shared" si="21"/>
        <v>850624.82968000008</v>
      </c>
      <c r="G68" s="25">
        <f t="shared" si="21"/>
        <v>850401.37951</v>
      </c>
      <c r="H68" s="30">
        <f t="shared" si="19"/>
        <v>173.76609811556858</v>
      </c>
      <c r="I68" s="30">
        <f t="shared" si="2"/>
        <v>99.973731054843043</v>
      </c>
      <c r="J68" s="37" t="s">
        <v>100</v>
      </c>
      <c r="K68" s="3"/>
      <c r="L68" s="5"/>
      <c r="M68" s="4"/>
      <c r="N68" s="3"/>
    </row>
    <row r="69" spans="1:14" ht="45.75" customHeight="1" x14ac:dyDescent="0.25">
      <c r="A69" s="15" t="s">
        <v>20</v>
      </c>
      <c r="B69" s="16" t="s">
        <v>16</v>
      </c>
      <c r="C69" s="16" t="s">
        <v>6</v>
      </c>
      <c r="D69" s="26">
        <v>7938.4</v>
      </c>
      <c r="E69" s="27">
        <v>9494.4</v>
      </c>
      <c r="F69" s="27">
        <v>9494.44</v>
      </c>
      <c r="G69" s="26">
        <v>9494.44</v>
      </c>
      <c r="H69" s="31">
        <f t="shared" si="19"/>
        <v>119.60143101884513</v>
      </c>
      <c r="I69" s="31">
        <f t="shared" si="2"/>
        <v>100</v>
      </c>
      <c r="J69" s="36" t="s">
        <v>156</v>
      </c>
      <c r="K69" s="3"/>
      <c r="L69" s="5"/>
      <c r="M69" s="4"/>
      <c r="N69" s="3"/>
    </row>
    <row r="70" spans="1:14" ht="92.25" customHeight="1" x14ac:dyDescent="0.25">
      <c r="A70" s="15" t="s">
        <v>19</v>
      </c>
      <c r="B70" s="16" t="s">
        <v>16</v>
      </c>
      <c r="C70" s="16" t="s">
        <v>4</v>
      </c>
      <c r="D70" s="26">
        <v>106630.6</v>
      </c>
      <c r="E70" s="27">
        <v>274875.90000000002</v>
      </c>
      <c r="F70" s="27">
        <v>273876.44133</v>
      </c>
      <c r="G70" s="26">
        <v>273653.32558999996</v>
      </c>
      <c r="H70" s="31">
        <f t="shared" ref="H70:H80" si="22">G70/D70*100</f>
        <v>256.63676804782114</v>
      </c>
      <c r="I70" s="31">
        <f t="shared" si="2"/>
        <v>99.918534161274863</v>
      </c>
      <c r="J70" s="36" t="s">
        <v>117</v>
      </c>
      <c r="K70" s="3"/>
      <c r="L70" s="7"/>
      <c r="M70" s="4"/>
      <c r="N70" s="3"/>
    </row>
    <row r="71" spans="1:14" ht="93.75" customHeight="1" x14ac:dyDescent="0.25">
      <c r="A71" s="15" t="s">
        <v>18</v>
      </c>
      <c r="B71" s="16" t="s">
        <v>16</v>
      </c>
      <c r="C71" s="16" t="s">
        <v>1</v>
      </c>
      <c r="D71" s="26">
        <v>359799</v>
      </c>
      <c r="E71" s="27">
        <v>549304</v>
      </c>
      <c r="F71" s="27">
        <v>549304.04835000006</v>
      </c>
      <c r="G71" s="26">
        <v>549303.71392000001</v>
      </c>
      <c r="H71" s="31">
        <f t="shared" si="22"/>
        <v>152.66960550751946</v>
      </c>
      <c r="I71" s="31">
        <f t="shared" si="2"/>
        <v>99.99993911750677</v>
      </c>
      <c r="J71" s="36" t="s">
        <v>132</v>
      </c>
      <c r="K71" s="3"/>
      <c r="L71" s="5"/>
      <c r="M71" s="4"/>
      <c r="N71" s="3"/>
    </row>
    <row r="72" spans="1:14" ht="48" customHeight="1" x14ac:dyDescent="0.25">
      <c r="A72" s="15" t="s">
        <v>17</v>
      </c>
      <c r="B72" s="16" t="s">
        <v>16</v>
      </c>
      <c r="C72" s="16" t="s">
        <v>15</v>
      </c>
      <c r="D72" s="26">
        <v>15026.3</v>
      </c>
      <c r="E72" s="27">
        <v>17949.900000000001</v>
      </c>
      <c r="F72" s="27">
        <v>17949.900000000001</v>
      </c>
      <c r="G72" s="26">
        <v>17949.900000000001</v>
      </c>
      <c r="H72" s="31">
        <f t="shared" si="22"/>
        <v>119.45655284401352</v>
      </c>
      <c r="I72" s="31">
        <f t="shared" si="2"/>
        <v>100</v>
      </c>
      <c r="J72" s="36" t="s">
        <v>118</v>
      </c>
      <c r="K72" s="3"/>
      <c r="L72" s="5"/>
      <c r="M72" s="4"/>
      <c r="N72" s="3"/>
    </row>
    <row r="73" spans="1:14" ht="15" customHeight="1" x14ac:dyDescent="0.25">
      <c r="A73" s="17" t="s">
        <v>14</v>
      </c>
      <c r="B73" s="14" t="s">
        <v>12</v>
      </c>
      <c r="C73" s="14"/>
      <c r="D73" s="25">
        <f>D74</f>
        <v>20847.2</v>
      </c>
      <c r="E73" s="25">
        <f t="shared" ref="E73:G73" si="23">E74</f>
        <v>23747</v>
      </c>
      <c r="F73" s="25">
        <f t="shared" si="23"/>
        <v>23746.897000000001</v>
      </c>
      <c r="G73" s="25">
        <f t="shared" si="23"/>
        <v>23746.897000000001</v>
      </c>
      <c r="H73" s="30">
        <f t="shared" si="22"/>
        <v>113.90928757818797</v>
      </c>
      <c r="I73" s="30">
        <f t="shared" ref="I73:I81" si="24">G73/F73*100</f>
        <v>100</v>
      </c>
      <c r="J73" s="37" t="s">
        <v>100</v>
      </c>
      <c r="K73" s="3"/>
      <c r="L73" s="7"/>
      <c r="M73" s="4"/>
      <c r="N73" s="3"/>
    </row>
    <row r="74" spans="1:14" ht="78" customHeight="1" x14ac:dyDescent="0.25">
      <c r="A74" s="15" t="s">
        <v>13</v>
      </c>
      <c r="B74" s="16" t="s">
        <v>12</v>
      </c>
      <c r="C74" s="16" t="s">
        <v>4</v>
      </c>
      <c r="D74" s="26">
        <v>20847.2</v>
      </c>
      <c r="E74" s="27">
        <v>23747</v>
      </c>
      <c r="F74" s="27">
        <v>23746.897000000001</v>
      </c>
      <c r="G74" s="26">
        <v>23746.897000000001</v>
      </c>
      <c r="H74" s="31">
        <f t="shared" si="22"/>
        <v>113.90928757818797</v>
      </c>
      <c r="I74" s="31">
        <f t="shared" si="24"/>
        <v>100</v>
      </c>
      <c r="J74" s="36" t="s">
        <v>119</v>
      </c>
      <c r="K74" s="3"/>
      <c r="L74" s="5"/>
      <c r="M74" s="4"/>
      <c r="N74" s="3"/>
    </row>
    <row r="75" spans="1:14" ht="33.75" customHeight="1" x14ac:dyDescent="0.25">
      <c r="A75" s="17" t="s">
        <v>11</v>
      </c>
      <c r="B75" s="14" t="s">
        <v>9</v>
      </c>
      <c r="C75" s="14"/>
      <c r="D75" s="25">
        <f>D76</f>
        <v>1334545.3999999999</v>
      </c>
      <c r="E75" s="25">
        <f t="shared" ref="E75:G75" si="25">E76</f>
        <v>1032500</v>
      </c>
      <c r="F75" s="25">
        <f t="shared" si="25"/>
        <v>1032500</v>
      </c>
      <c r="G75" s="25">
        <f t="shared" si="25"/>
        <v>1028045.9738500001</v>
      </c>
      <c r="H75" s="30">
        <f t="shared" si="22"/>
        <v>77.033420807564895</v>
      </c>
      <c r="I75" s="30">
        <f t="shared" si="24"/>
        <v>99.568617322033901</v>
      </c>
      <c r="J75" s="37" t="s">
        <v>100</v>
      </c>
      <c r="K75" s="3"/>
      <c r="L75" s="5"/>
      <c r="M75" s="4"/>
      <c r="N75" s="3"/>
    </row>
    <row r="76" spans="1:14" ht="156" customHeight="1" x14ac:dyDescent="0.25">
      <c r="A76" s="15" t="s">
        <v>10</v>
      </c>
      <c r="B76" s="16" t="s">
        <v>9</v>
      </c>
      <c r="C76" s="16" t="s">
        <v>6</v>
      </c>
      <c r="D76" s="26">
        <v>1334545.3999999999</v>
      </c>
      <c r="E76" s="27">
        <v>1032500</v>
      </c>
      <c r="F76" s="27">
        <v>1032500</v>
      </c>
      <c r="G76" s="26">
        <v>1028045.9738500001</v>
      </c>
      <c r="H76" s="31">
        <f t="shared" si="22"/>
        <v>77.033420807564895</v>
      </c>
      <c r="I76" s="31">
        <f t="shared" si="24"/>
        <v>99.568617322033901</v>
      </c>
      <c r="J76" s="36" t="s">
        <v>120</v>
      </c>
      <c r="K76" s="3"/>
      <c r="L76" s="5"/>
      <c r="M76" s="4"/>
      <c r="N76" s="3"/>
    </row>
    <row r="77" spans="1:14" ht="57.75" customHeight="1" x14ac:dyDescent="0.25">
      <c r="A77" s="17" t="s">
        <v>8</v>
      </c>
      <c r="B77" s="14" t="s">
        <v>2</v>
      </c>
      <c r="C77" s="14"/>
      <c r="D77" s="25">
        <f>SUM(D78:D80)</f>
        <v>5156452.5</v>
      </c>
      <c r="E77" s="25">
        <f t="shared" ref="E77:G77" si="26">SUM(E78:E80)</f>
        <v>9000117.5999999996</v>
      </c>
      <c r="F77" s="25">
        <f t="shared" si="26"/>
        <v>9000117.6763099991</v>
      </c>
      <c r="G77" s="25">
        <f t="shared" si="26"/>
        <v>8957234.349849999</v>
      </c>
      <c r="H77" s="30">
        <f t="shared" si="22"/>
        <v>173.70923808277104</v>
      </c>
      <c r="I77" s="30">
        <f t="shared" si="24"/>
        <v>99.52352482487116</v>
      </c>
      <c r="J77" s="38" t="s">
        <v>100</v>
      </c>
      <c r="K77" s="3"/>
      <c r="L77" s="5"/>
      <c r="M77" s="4"/>
      <c r="N77" s="3"/>
    </row>
    <row r="78" spans="1:14" ht="60.75" customHeight="1" x14ac:dyDescent="0.25">
      <c r="A78" s="15" t="s">
        <v>7</v>
      </c>
      <c r="B78" s="16" t="s">
        <v>2</v>
      </c>
      <c r="C78" s="16" t="s">
        <v>6</v>
      </c>
      <c r="D78" s="26">
        <v>4517191</v>
      </c>
      <c r="E78" s="27">
        <v>4517191</v>
      </c>
      <c r="F78" s="27">
        <v>4517191</v>
      </c>
      <c r="G78" s="26">
        <v>4517191</v>
      </c>
      <c r="H78" s="31">
        <f>G78/D78*100</f>
        <v>100</v>
      </c>
      <c r="I78" s="31">
        <f>G78/F78*100</f>
        <v>100</v>
      </c>
      <c r="J78" s="38" t="s">
        <v>100</v>
      </c>
      <c r="K78" s="3"/>
      <c r="L78" s="7"/>
      <c r="M78" s="4"/>
      <c r="N78" s="3"/>
    </row>
    <row r="79" spans="1:14" ht="77.25" customHeight="1" x14ac:dyDescent="0.25">
      <c r="A79" s="15" t="s">
        <v>5</v>
      </c>
      <c r="B79" s="16" t="s">
        <v>2</v>
      </c>
      <c r="C79" s="16" t="s">
        <v>4</v>
      </c>
      <c r="D79" s="26">
        <v>134533.5</v>
      </c>
      <c r="E79" s="27">
        <v>1102516</v>
      </c>
      <c r="F79" s="27">
        <v>1102516</v>
      </c>
      <c r="G79" s="26">
        <v>1102221.6117199999</v>
      </c>
      <c r="H79" s="31">
        <f t="shared" si="22"/>
        <v>819.29156062988022</v>
      </c>
      <c r="I79" s="31">
        <v>99.9</v>
      </c>
      <c r="J79" s="36" t="s">
        <v>157</v>
      </c>
      <c r="K79" s="3"/>
      <c r="L79" s="5"/>
      <c r="M79" s="4"/>
      <c r="N79" s="3"/>
    </row>
    <row r="80" spans="1:14" ht="78.75" customHeight="1" x14ac:dyDescent="0.25">
      <c r="A80" s="15" t="s">
        <v>3</v>
      </c>
      <c r="B80" s="16" t="s">
        <v>2</v>
      </c>
      <c r="C80" s="16" t="s">
        <v>1</v>
      </c>
      <c r="D80" s="26">
        <v>504728</v>
      </c>
      <c r="E80" s="27">
        <v>3380410.6</v>
      </c>
      <c r="F80" s="27">
        <v>3380410.67631</v>
      </c>
      <c r="G80" s="26">
        <v>3337821.73813</v>
      </c>
      <c r="H80" s="31">
        <f t="shared" si="22"/>
        <v>661.31099089608665</v>
      </c>
      <c r="I80" s="31">
        <f t="shared" si="24"/>
        <v>98.740125320320857</v>
      </c>
      <c r="J80" s="36" t="s">
        <v>133</v>
      </c>
      <c r="K80" s="3"/>
      <c r="L80" s="5"/>
      <c r="M80" s="4"/>
      <c r="N80" s="3"/>
    </row>
    <row r="81" spans="1:14" ht="18" customHeight="1" x14ac:dyDescent="0.2">
      <c r="A81" s="22" t="s">
        <v>0</v>
      </c>
      <c r="B81" s="18"/>
      <c r="C81" s="18"/>
      <c r="D81" s="25">
        <f>D7+D16+D18+D23+D33+D39+D43+D51+D55+D62+D68+D73+D75+D77</f>
        <v>58433964.599999994</v>
      </c>
      <c r="E81" s="25">
        <f t="shared" ref="E81:G81" si="27">E7+E16+E18+E23+E33+E39+E43+E51+E55+E62+E68+E73+E75+E77</f>
        <v>80085941.5</v>
      </c>
      <c r="F81" s="25">
        <f t="shared" si="27"/>
        <v>80303840.796130002</v>
      </c>
      <c r="G81" s="25">
        <f t="shared" si="27"/>
        <v>76686761.809840009</v>
      </c>
      <c r="H81" s="30">
        <f>G81/D81*100</f>
        <v>131.23662297224996</v>
      </c>
      <c r="I81" s="30">
        <f t="shared" si="24"/>
        <v>95.495758421477262</v>
      </c>
      <c r="J81" s="37" t="s">
        <v>100</v>
      </c>
      <c r="K81" s="3"/>
      <c r="L81" s="5"/>
      <c r="M81" s="4"/>
      <c r="N81" s="3"/>
    </row>
  </sheetData>
  <autoFilter ref="A5:N81"/>
  <mergeCells count="10">
    <mergeCell ref="J4:J5"/>
    <mergeCell ref="A1:J1"/>
    <mergeCell ref="B4:C4"/>
    <mergeCell ref="H4:H5"/>
    <mergeCell ref="D4:D5"/>
    <mergeCell ref="A4:A5"/>
    <mergeCell ref="E4:E5"/>
    <mergeCell ref="G4:G5"/>
    <mergeCell ref="F4:F5"/>
    <mergeCell ref="I4:I5"/>
  </mergeCells>
  <pageMargins left="0.19685039370078741" right="0.19685039370078741" top="0.19685039370078741" bottom="0.23622047244094491" header="0" footer="0"/>
  <pageSetup paperSize="9" scale="71" fitToHeight="0" orientation="landscape" useFirstPageNumber="1" r:id="rId1"/>
  <headerFooter>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Расходы РЗПР</vt:lpstr>
      <vt:lpstr>'Расходы РЗПР'!Заголовки_для_печати</vt:lpstr>
      <vt:lpstr>'Расходы РЗПР'!Область_печати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2020-07-07T06:47:27Z</dcterms:modified>
</cp:coreProperties>
</file>