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3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Лист1!$A$5:$LB$44</definedName>
    <definedName name="_xlnm.Print_Area" localSheetId="0">Лист1!$A$1:$LB$45</definedName>
  </definedNames>
  <calcPr calcId="145621"/>
</workbook>
</file>

<file path=xl/calcChain.xml><?xml version="1.0" encoding="utf-8"?>
<calcChain xmlns="http://schemas.openxmlformats.org/spreadsheetml/2006/main">
  <c r="IN43" i="1" l="1"/>
  <c r="IK43" i="1"/>
  <c r="FD44" i="1"/>
  <c r="FT41" i="1"/>
  <c r="FQ19" i="1"/>
  <c r="EL6" i="1"/>
  <c r="EK6" i="1"/>
  <c r="EM12" i="1"/>
  <c r="EM41" i="1"/>
  <c r="V38" i="1" l="1"/>
  <c r="W38" i="1"/>
  <c r="C44" i="1"/>
  <c r="D6" i="1"/>
  <c r="C6" i="1"/>
  <c r="D7" i="1"/>
  <c r="C7" i="1"/>
  <c r="N43" i="1"/>
  <c r="N36" i="1"/>
  <c r="N20" i="1"/>
  <c r="N15" i="1"/>
  <c r="K44" i="1"/>
  <c r="K38" i="1"/>
  <c r="J38" i="1"/>
  <c r="I38" i="1"/>
  <c r="K37" i="1"/>
  <c r="K22" i="1"/>
  <c r="K8" i="1"/>
  <c r="K6" i="1"/>
  <c r="J6" i="1"/>
  <c r="I6" i="1"/>
  <c r="G38" i="1" l="1"/>
  <c r="F38" i="1"/>
  <c r="H38" i="1"/>
  <c r="H42" i="1"/>
  <c r="H41" i="1"/>
  <c r="H40" i="1"/>
  <c r="H39" i="1"/>
  <c r="IF43" i="1"/>
  <c r="IF40" i="1"/>
  <c r="IG40" i="1"/>
  <c r="IF41" i="1"/>
  <c r="IG41" i="1"/>
  <c r="IF42" i="1"/>
  <c r="IG42" i="1"/>
  <c r="IG39" i="1"/>
  <c r="IF39" i="1"/>
  <c r="IF8" i="1"/>
  <c r="IG8" i="1"/>
  <c r="IF9" i="1"/>
  <c r="IG9" i="1"/>
  <c r="IF10" i="1"/>
  <c r="IG10" i="1"/>
  <c r="IF11" i="1"/>
  <c r="IG11" i="1"/>
  <c r="IF12" i="1"/>
  <c r="IG12" i="1"/>
  <c r="IF13" i="1"/>
  <c r="IG13" i="1"/>
  <c r="IF14" i="1"/>
  <c r="IG14" i="1"/>
  <c r="IF15" i="1"/>
  <c r="IG15" i="1"/>
  <c r="IF16" i="1"/>
  <c r="IG16" i="1"/>
  <c r="IF17" i="1"/>
  <c r="IG17" i="1"/>
  <c r="IF18" i="1"/>
  <c r="IG18" i="1"/>
  <c r="IF19" i="1"/>
  <c r="IG19" i="1"/>
  <c r="IF20" i="1"/>
  <c r="IG20" i="1"/>
  <c r="IF21" i="1"/>
  <c r="IG21" i="1"/>
  <c r="IF22" i="1"/>
  <c r="IG22" i="1"/>
  <c r="IF23" i="1"/>
  <c r="IG23" i="1"/>
  <c r="IF24" i="1"/>
  <c r="IG24" i="1"/>
  <c r="IF25" i="1"/>
  <c r="IG25" i="1"/>
  <c r="IF26" i="1"/>
  <c r="IG26" i="1"/>
  <c r="IF27" i="1"/>
  <c r="IG27" i="1"/>
  <c r="IF28" i="1"/>
  <c r="IG28" i="1"/>
  <c r="IF29" i="1"/>
  <c r="IG29" i="1"/>
  <c r="IF30" i="1"/>
  <c r="IG30" i="1"/>
  <c r="IF31" i="1"/>
  <c r="IG31" i="1"/>
  <c r="IF32" i="1"/>
  <c r="IG32" i="1"/>
  <c r="IF33" i="1"/>
  <c r="IG33" i="1"/>
  <c r="IF34" i="1"/>
  <c r="IG34" i="1"/>
  <c r="IF35" i="1"/>
  <c r="IG35" i="1"/>
  <c r="IF36" i="1"/>
  <c r="IG36" i="1"/>
  <c r="IF37" i="1"/>
  <c r="IG37" i="1"/>
  <c r="IG7" i="1"/>
  <c r="IF7" i="1"/>
  <c r="KY43" i="1"/>
  <c r="KY23" i="1"/>
  <c r="KY29" i="1"/>
  <c r="KY33" i="1"/>
  <c r="KY34" i="1"/>
  <c r="KY35" i="1"/>
  <c r="KY37" i="1"/>
  <c r="KY41" i="1"/>
  <c r="KY7" i="1"/>
  <c r="KW6" i="1"/>
  <c r="KX6" i="1"/>
  <c r="KS9" i="1"/>
  <c r="KS10" i="1"/>
  <c r="KS11" i="1"/>
  <c r="KS14" i="1"/>
  <c r="KS15" i="1"/>
  <c r="KS19" i="1"/>
  <c r="KS21" i="1"/>
  <c r="KS23" i="1"/>
  <c r="KS25" i="1"/>
  <c r="KS26" i="1"/>
  <c r="KS28" i="1"/>
  <c r="KS40" i="1"/>
  <c r="KS7" i="1"/>
  <c r="KQ6" i="1"/>
  <c r="KR6" i="1"/>
  <c r="KX38" i="1" l="1"/>
  <c r="KW38" i="1"/>
  <c r="KW44" i="1" s="1"/>
  <c r="KY6" i="1"/>
  <c r="KS6" i="1"/>
  <c r="KQ38" i="1"/>
  <c r="KQ44" i="1" s="1"/>
  <c r="KR38" i="1"/>
  <c r="R40" i="1"/>
  <c r="S40" i="1"/>
  <c r="R41" i="1"/>
  <c r="S41" i="1"/>
  <c r="R42" i="1"/>
  <c r="S42" i="1"/>
  <c r="S39" i="1"/>
  <c r="R39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S7" i="1"/>
  <c r="R7" i="1"/>
  <c r="KY38" i="1" l="1"/>
  <c r="KX44" i="1"/>
  <c r="KY44" i="1" s="1"/>
  <c r="KS38" i="1"/>
  <c r="KR44" i="1"/>
  <c r="KS44" i="1" s="1"/>
  <c r="FC40" i="1"/>
  <c r="FD40" i="1"/>
  <c r="FC41" i="1"/>
  <c r="FD41" i="1"/>
  <c r="FC42" i="1"/>
  <c r="FD42" i="1"/>
  <c r="FD39" i="1"/>
  <c r="FC39" i="1"/>
  <c r="FC8" i="1"/>
  <c r="FD8" i="1"/>
  <c r="FC9" i="1"/>
  <c r="FD9" i="1"/>
  <c r="FC10" i="1"/>
  <c r="FD10" i="1"/>
  <c r="FC11" i="1"/>
  <c r="FD11" i="1"/>
  <c r="FC12" i="1"/>
  <c r="FD12" i="1"/>
  <c r="FC13" i="1"/>
  <c r="FD13" i="1"/>
  <c r="FC14" i="1"/>
  <c r="FD14" i="1"/>
  <c r="FC15" i="1"/>
  <c r="FD15" i="1"/>
  <c r="FC16" i="1"/>
  <c r="FD16" i="1"/>
  <c r="FC17" i="1"/>
  <c r="FD17" i="1"/>
  <c r="FC18" i="1"/>
  <c r="FD18" i="1"/>
  <c r="FC19" i="1"/>
  <c r="FD19" i="1"/>
  <c r="FC20" i="1"/>
  <c r="FD20" i="1"/>
  <c r="FC21" i="1"/>
  <c r="FD21" i="1"/>
  <c r="FC22" i="1"/>
  <c r="FD22" i="1"/>
  <c r="FC23" i="1"/>
  <c r="FD23" i="1"/>
  <c r="FC24" i="1"/>
  <c r="FD24" i="1"/>
  <c r="FC25" i="1"/>
  <c r="FD25" i="1"/>
  <c r="FC26" i="1"/>
  <c r="FD26" i="1"/>
  <c r="FC27" i="1"/>
  <c r="FD27" i="1"/>
  <c r="FC28" i="1"/>
  <c r="FD28" i="1"/>
  <c r="FC29" i="1"/>
  <c r="FD29" i="1"/>
  <c r="FC30" i="1"/>
  <c r="FD30" i="1"/>
  <c r="FC31" i="1"/>
  <c r="FD31" i="1"/>
  <c r="FC32" i="1"/>
  <c r="FD32" i="1"/>
  <c r="FC33" i="1"/>
  <c r="FD33" i="1"/>
  <c r="FC34" i="1"/>
  <c r="FD34" i="1"/>
  <c r="FC35" i="1"/>
  <c r="FD35" i="1"/>
  <c r="FC36" i="1"/>
  <c r="FD36" i="1"/>
  <c r="FC37" i="1"/>
  <c r="FD37" i="1"/>
  <c r="FD7" i="1"/>
  <c r="FC7" i="1"/>
  <c r="FO6" i="1"/>
  <c r="FP6" i="1"/>
  <c r="FR6" i="1"/>
  <c r="FS6" i="1"/>
  <c r="FR38" i="1"/>
  <c r="FS38" i="1"/>
  <c r="FT11" i="1"/>
  <c r="FT18" i="1"/>
  <c r="FT19" i="1"/>
  <c r="FT21" i="1"/>
  <c r="FT23" i="1"/>
  <c r="FT27" i="1"/>
  <c r="FT28" i="1"/>
  <c r="FT29" i="1"/>
  <c r="FT37" i="1"/>
  <c r="FQ7" i="1"/>
  <c r="GC41" i="1"/>
  <c r="GC39" i="1"/>
  <c r="GC35" i="1"/>
  <c r="FZ35" i="1"/>
  <c r="GC34" i="1"/>
  <c r="FZ27" i="1"/>
  <c r="GC24" i="1"/>
  <c r="GC23" i="1"/>
  <c r="GC21" i="1"/>
  <c r="GC20" i="1"/>
  <c r="GC18" i="1"/>
  <c r="GC17" i="1"/>
  <c r="GC15" i="1"/>
  <c r="GC11" i="1"/>
  <c r="GC10" i="1"/>
  <c r="GC8" i="1"/>
  <c r="GC7" i="1"/>
  <c r="FZ7" i="1"/>
  <c r="FX38" i="1"/>
  <c r="FY38" i="1"/>
  <c r="GA38" i="1"/>
  <c r="GB38" i="1"/>
  <c r="FX6" i="1"/>
  <c r="FX44" i="1" s="1"/>
  <c r="FY6" i="1"/>
  <c r="FY44" i="1" s="1"/>
  <c r="GA6" i="1"/>
  <c r="GA44" i="1" s="1"/>
  <c r="GB6" i="1"/>
  <c r="GB44" i="1" s="1"/>
  <c r="R43" i="1"/>
  <c r="S43" i="1"/>
  <c r="T11" i="1"/>
  <c r="BA23" i="1"/>
  <c r="IH14" i="1"/>
  <c r="IH24" i="1"/>
  <c r="IH26" i="1"/>
  <c r="IH28" i="1"/>
  <c r="IH32" i="1"/>
  <c r="IH34" i="1"/>
  <c r="IH36" i="1"/>
  <c r="II38" i="1"/>
  <c r="IJ38" i="1"/>
  <c r="IL38" i="1"/>
  <c r="IM38" i="1"/>
  <c r="II6" i="1"/>
  <c r="II44" i="1" s="1"/>
  <c r="IJ6" i="1"/>
  <c r="IL6" i="1"/>
  <c r="IL44" i="1" s="1"/>
  <c r="IM6" i="1"/>
  <c r="KP23" i="1"/>
  <c r="KM7" i="1"/>
  <c r="KM8" i="1"/>
  <c r="KM9" i="1"/>
  <c r="KM10" i="1"/>
  <c r="KM11" i="1"/>
  <c r="KM12" i="1"/>
  <c r="KM13" i="1"/>
  <c r="KM14" i="1"/>
  <c r="KM15" i="1"/>
  <c r="KM18" i="1"/>
  <c r="KM19" i="1"/>
  <c r="KM20" i="1"/>
  <c r="KM21" i="1"/>
  <c r="KM22" i="1"/>
  <c r="KM23" i="1"/>
  <c r="KM24" i="1"/>
  <c r="KM27" i="1"/>
  <c r="KM28" i="1"/>
  <c r="KM33" i="1"/>
  <c r="KM34" i="1"/>
  <c r="KM35" i="1"/>
  <c r="KM37" i="1"/>
  <c r="KM39" i="1"/>
  <c r="KM40" i="1"/>
  <c r="KM41" i="1"/>
  <c r="KJ7" i="1"/>
  <c r="KJ8" i="1"/>
  <c r="KJ9" i="1"/>
  <c r="KJ10" i="1"/>
  <c r="KJ11" i="1"/>
  <c r="KJ12" i="1"/>
  <c r="KJ13" i="1"/>
  <c r="KJ14" i="1"/>
  <c r="KJ15" i="1"/>
  <c r="KJ18" i="1"/>
  <c r="KJ19" i="1"/>
  <c r="KJ20" i="1"/>
  <c r="KJ21" i="1"/>
  <c r="KJ22" i="1"/>
  <c r="KJ23" i="1"/>
  <c r="KJ24" i="1"/>
  <c r="KJ27" i="1"/>
  <c r="KJ28" i="1"/>
  <c r="KJ33" i="1"/>
  <c r="KJ34" i="1"/>
  <c r="KJ35" i="1"/>
  <c r="KJ37" i="1"/>
  <c r="KJ39" i="1"/>
  <c r="KJ40" i="1"/>
  <c r="KJ41" i="1"/>
  <c r="KG9" i="1"/>
  <c r="KG11" i="1"/>
  <c r="IT41" i="1"/>
  <c r="IQ7" i="1"/>
  <c r="IQ8" i="1"/>
  <c r="IQ9" i="1"/>
  <c r="IQ10" i="1"/>
  <c r="IQ11" i="1"/>
  <c r="IQ12" i="1"/>
  <c r="IQ13" i="1"/>
  <c r="IQ14" i="1"/>
  <c r="IQ15" i="1"/>
  <c r="IQ18" i="1"/>
  <c r="IQ19" i="1"/>
  <c r="IQ20" i="1"/>
  <c r="IQ21" i="1"/>
  <c r="IQ22" i="1"/>
  <c r="IQ23" i="1"/>
  <c r="IQ24" i="1"/>
  <c r="IQ27" i="1"/>
  <c r="IQ28" i="1"/>
  <c r="IQ33" i="1"/>
  <c r="IQ34" i="1"/>
  <c r="IQ35" i="1"/>
  <c r="IQ37" i="1"/>
  <c r="IQ41" i="1"/>
  <c r="JO7" i="1"/>
  <c r="JO8" i="1"/>
  <c r="JO9" i="1"/>
  <c r="JO11" i="1"/>
  <c r="JO19" i="1"/>
  <c r="JO20" i="1"/>
  <c r="JO21" i="1"/>
  <c r="JO24" i="1"/>
  <c r="JO27" i="1"/>
  <c r="JO28" i="1"/>
  <c r="JO31" i="1"/>
  <c r="JO34" i="1"/>
  <c r="JO35" i="1"/>
  <c r="JO36" i="1"/>
  <c r="JL7" i="1"/>
  <c r="JL8" i="1"/>
  <c r="JL10" i="1"/>
  <c r="JL11" i="1"/>
  <c r="JL12" i="1"/>
  <c r="JL13" i="1"/>
  <c r="JL14" i="1"/>
  <c r="JL16" i="1"/>
  <c r="JL17" i="1"/>
  <c r="JL18" i="1"/>
  <c r="JL20" i="1"/>
  <c r="JL22" i="1"/>
  <c r="JL23" i="1"/>
  <c r="JL24" i="1"/>
  <c r="JL26" i="1"/>
  <c r="JL29" i="1"/>
  <c r="JL30" i="1"/>
  <c r="JL31" i="1"/>
  <c r="JL32" i="1"/>
  <c r="JL33" i="1"/>
  <c r="JL34" i="1"/>
  <c r="JL35" i="1"/>
  <c r="JL37" i="1"/>
  <c r="JL39" i="1"/>
  <c r="JL40" i="1"/>
  <c r="JL41" i="1"/>
  <c r="JI7" i="1"/>
  <c r="JI8" i="1"/>
  <c r="JI9" i="1"/>
  <c r="JI11" i="1"/>
  <c r="JI19" i="1"/>
  <c r="JI20" i="1"/>
  <c r="JI21" i="1"/>
  <c r="JI24" i="1"/>
  <c r="JI27" i="1"/>
  <c r="JI28" i="1"/>
  <c r="JI31" i="1"/>
  <c r="JI34" i="1"/>
  <c r="JI35" i="1"/>
  <c r="JI36" i="1"/>
  <c r="JC7" i="1"/>
  <c r="JC41" i="1"/>
  <c r="IZ13" i="1"/>
  <c r="IZ18" i="1"/>
  <c r="IZ34" i="1"/>
  <c r="IW13" i="1"/>
  <c r="IW18" i="1"/>
  <c r="IW34" i="1"/>
  <c r="KV8" i="1"/>
  <c r="KV11" i="1"/>
  <c r="KV35" i="1"/>
  <c r="KV41" i="1"/>
  <c r="KA7" i="1"/>
  <c r="KA10" i="1"/>
  <c r="KA11" i="1"/>
  <c r="KA14" i="1"/>
  <c r="KA15" i="1"/>
  <c r="KA18" i="1"/>
  <c r="KA19" i="1"/>
  <c r="KA21" i="1"/>
  <c r="KA22" i="1"/>
  <c r="KA23" i="1"/>
  <c r="KA24" i="1"/>
  <c r="KA27" i="1"/>
  <c r="KA34" i="1"/>
  <c r="KA37" i="1"/>
  <c r="KA39" i="1"/>
  <c r="KA41" i="1"/>
  <c r="JX7" i="1"/>
  <c r="JX10" i="1"/>
  <c r="JX11" i="1"/>
  <c r="JX14" i="1"/>
  <c r="JX15" i="1"/>
  <c r="JX18" i="1"/>
  <c r="JX19" i="1"/>
  <c r="JX21" i="1"/>
  <c r="JX22" i="1"/>
  <c r="JX23" i="1"/>
  <c r="JX24" i="1"/>
  <c r="JX27" i="1"/>
  <c r="JX34" i="1"/>
  <c r="JX37" i="1"/>
  <c r="JX39" i="1"/>
  <c r="JX41" i="1"/>
  <c r="KD7" i="1"/>
  <c r="KD21" i="1"/>
  <c r="KD39" i="1"/>
  <c r="JU7" i="1"/>
  <c r="JU9" i="1"/>
  <c r="JU10" i="1"/>
  <c r="JU23" i="1"/>
  <c r="JU35" i="1"/>
  <c r="JR7" i="1"/>
  <c r="JR9" i="1"/>
  <c r="JR10" i="1"/>
  <c r="JR23" i="1"/>
  <c r="JR35" i="1"/>
  <c r="HY15" i="1"/>
  <c r="HY30" i="1"/>
  <c r="HY31" i="1"/>
  <c r="FQ11" i="1"/>
  <c r="FQ18" i="1"/>
  <c r="FQ21" i="1"/>
  <c r="FQ23" i="1"/>
  <c r="FQ27" i="1"/>
  <c r="FQ28" i="1"/>
  <c r="FQ29" i="1"/>
  <c r="FQ37" i="1"/>
  <c r="FQ41" i="1"/>
  <c r="IB12" i="1"/>
  <c r="IB15" i="1"/>
  <c r="IB19" i="1"/>
  <c r="IB29" i="1"/>
  <c r="IB30" i="1"/>
  <c r="IB31" i="1"/>
  <c r="HV7" i="1"/>
  <c r="HV8" i="1"/>
  <c r="HV9" i="1"/>
  <c r="HV10" i="1"/>
  <c r="HV11" i="1"/>
  <c r="HV12" i="1"/>
  <c r="HV13" i="1"/>
  <c r="HV14" i="1"/>
  <c r="HV15" i="1"/>
  <c r="HV16" i="1"/>
  <c r="HV17" i="1"/>
  <c r="HV18" i="1"/>
  <c r="HV19" i="1"/>
  <c r="HV20" i="1"/>
  <c r="HV21" i="1"/>
  <c r="HV22" i="1"/>
  <c r="HV23" i="1"/>
  <c r="HV24" i="1"/>
  <c r="HV25" i="1"/>
  <c r="HV26" i="1"/>
  <c r="HV27" i="1"/>
  <c r="HV28" i="1"/>
  <c r="HV29" i="1"/>
  <c r="HV30" i="1"/>
  <c r="HV31" i="1"/>
  <c r="HV32" i="1"/>
  <c r="HV33" i="1"/>
  <c r="HV34" i="1"/>
  <c r="HV35" i="1"/>
  <c r="HV36" i="1"/>
  <c r="HV37" i="1"/>
  <c r="HV39" i="1"/>
  <c r="HV40" i="1"/>
  <c r="HV41" i="1"/>
  <c r="HV42" i="1"/>
  <c r="HS41" i="1"/>
  <c r="FW7" i="1"/>
  <c r="FW8" i="1"/>
  <c r="FW10" i="1"/>
  <c r="FW11" i="1"/>
  <c r="FW15" i="1"/>
  <c r="FW17" i="1"/>
  <c r="FW18" i="1"/>
  <c r="FW20" i="1"/>
  <c r="FW21" i="1"/>
  <c r="FW23" i="1"/>
  <c r="FW24" i="1"/>
  <c r="FW34" i="1"/>
  <c r="FW35" i="1"/>
  <c r="FW39" i="1"/>
  <c r="FW41" i="1"/>
  <c r="GX7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9" i="1"/>
  <c r="GX40" i="1"/>
  <c r="GX41" i="1"/>
  <c r="GX42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9" i="1"/>
  <c r="GU40" i="1"/>
  <c r="GU41" i="1"/>
  <c r="GU42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9" i="1"/>
  <c r="GR40" i="1"/>
  <c r="GR41" i="1"/>
  <c r="GR42" i="1"/>
  <c r="GO7" i="1"/>
  <c r="GO11" i="1"/>
  <c r="GO13" i="1"/>
  <c r="GO14" i="1"/>
  <c r="GO18" i="1"/>
  <c r="GO20" i="1"/>
  <c r="GO21" i="1"/>
  <c r="GO22" i="1"/>
  <c r="GO23" i="1"/>
  <c r="GO25" i="1"/>
  <c r="GO27" i="1"/>
  <c r="GO29" i="1"/>
  <c r="GO31" i="1"/>
  <c r="GO34" i="1"/>
  <c r="GO35" i="1"/>
  <c r="GO36" i="1"/>
  <c r="GO37" i="1"/>
  <c r="GO39" i="1"/>
  <c r="GO40" i="1"/>
  <c r="GO41" i="1"/>
  <c r="GO42" i="1"/>
  <c r="GL7" i="1"/>
  <c r="GL8" i="1"/>
  <c r="GL9" i="1"/>
  <c r="GL10" i="1"/>
  <c r="GL11" i="1"/>
  <c r="GL12" i="1"/>
  <c r="GL13" i="1"/>
  <c r="GL14" i="1"/>
  <c r="GL15" i="1"/>
  <c r="GL16" i="1"/>
  <c r="GL17" i="1"/>
  <c r="GL18" i="1"/>
  <c r="GL19" i="1"/>
  <c r="GL20" i="1"/>
  <c r="GL21" i="1"/>
  <c r="GL22" i="1"/>
  <c r="GL23" i="1"/>
  <c r="GL24" i="1"/>
  <c r="GL25" i="1"/>
  <c r="GL26" i="1"/>
  <c r="GL27" i="1"/>
  <c r="GL28" i="1"/>
  <c r="GL29" i="1"/>
  <c r="GL30" i="1"/>
  <c r="GL31" i="1"/>
  <c r="GL32" i="1"/>
  <c r="GL33" i="1"/>
  <c r="GL34" i="1"/>
  <c r="GL35" i="1"/>
  <c r="GL36" i="1"/>
  <c r="GL37" i="1"/>
  <c r="GL39" i="1"/>
  <c r="GL40" i="1"/>
  <c r="GL41" i="1"/>
  <c r="GL42" i="1"/>
  <c r="GI7" i="1"/>
  <c r="GI8" i="1"/>
  <c r="GI9" i="1"/>
  <c r="GI10" i="1"/>
  <c r="GI11" i="1"/>
  <c r="GI12" i="1"/>
  <c r="GI13" i="1"/>
  <c r="GI14" i="1"/>
  <c r="GI15" i="1"/>
  <c r="GI16" i="1"/>
  <c r="GI17" i="1"/>
  <c r="GI18" i="1"/>
  <c r="GI19" i="1"/>
  <c r="GI20" i="1"/>
  <c r="GI21" i="1"/>
  <c r="GI22" i="1"/>
  <c r="GI23" i="1"/>
  <c r="GI24" i="1"/>
  <c r="GI25" i="1"/>
  <c r="GI26" i="1"/>
  <c r="GI27" i="1"/>
  <c r="GI28" i="1"/>
  <c r="GI29" i="1"/>
  <c r="GI30" i="1"/>
  <c r="GI31" i="1"/>
  <c r="GI32" i="1"/>
  <c r="GI33" i="1"/>
  <c r="GI34" i="1"/>
  <c r="GI35" i="1"/>
  <c r="GI36" i="1"/>
  <c r="GI37" i="1"/>
  <c r="GI39" i="1"/>
  <c r="GI40" i="1"/>
  <c r="GI41" i="1"/>
  <c r="GI42" i="1"/>
  <c r="GF7" i="1"/>
  <c r="GF8" i="1"/>
  <c r="GF9" i="1"/>
  <c r="GF10" i="1"/>
  <c r="GF11" i="1"/>
  <c r="GF12" i="1"/>
  <c r="GF13" i="1"/>
  <c r="GF14" i="1"/>
  <c r="GF15" i="1"/>
  <c r="GF16" i="1"/>
  <c r="GF17" i="1"/>
  <c r="GF18" i="1"/>
  <c r="GF19" i="1"/>
  <c r="GF20" i="1"/>
  <c r="GF21" i="1"/>
  <c r="GF22" i="1"/>
  <c r="GF23" i="1"/>
  <c r="GF24" i="1"/>
  <c r="GF25" i="1"/>
  <c r="GF26" i="1"/>
  <c r="GF27" i="1"/>
  <c r="GF28" i="1"/>
  <c r="GF29" i="1"/>
  <c r="GF30" i="1"/>
  <c r="GF31" i="1"/>
  <c r="GF32" i="1"/>
  <c r="GF33" i="1"/>
  <c r="GF34" i="1"/>
  <c r="GF35" i="1"/>
  <c r="GF36" i="1"/>
  <c r="GF37" i="1"/>
  <c r="GF39" i="1"/>
  <c r="GF40" i="1"/>
  <c r="GF41" i="1"/>
  <c r="GF42" i="1"/>
  <c r="HM10" i="1"/>
  <c r="HM11" i="1"/>
  <c r="HM13" i="1"/>
  <c r="HM17" i="1"/>
  <c r="HM20" i="1"/>
  <c r="HM22" i="1"/>
  <c r="HM25" i="1"/>
  <c r="HM37" i="1"/>
  <c r="HM41" i="1"/>
  <c r="HJ13" i="1"/>
  <c r="HJ17" i="1"/>
  <c r="HJ22" i="1"/>
  <c r="HJ25" i="1"/>
  <c r="HJ41" i="1"/>
  <c r="HG10" i="1"/>
  <c r="HG11" i="1"/>
  <c r="HG17" i="1"/>
  <c r="HG20" i="1"/>
  <c r="HG22" i="1"/>
  <c r="HG23" i="1"/>
  <c r="HG25" i="1"/>
  <c r="HG37" i="1"/>
  <c r="HG41" i="1"/>
  <c r="HD7" i="1"/>
  <c r="HD8" i="1"/>
  <c r="HD9" i="1"/>
  <c r="HD10" i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4" i="1"/>
  <c r="HD25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9" i="1"/>
  <c r="HD40" i="1"/>
  <c r="HD41" i="1"/>
  <c r="HD42" i="1"/>
  <c r="HA7" i="1"/>
  <c r="HA8" i="1"/>
  <c r="HA9" i="1"/>
  <c r="HA10" i="1"/>
  <c r="HA11" i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4" i="1"/>
  <c r="HA25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39" i="1"/>
  <c r="HA40" i="1"/>
  <c r="HA41" i="1"/>
  <c r="HA42" i="1"/>
  <c r="FN7" i="1"/>
  <c r="FN8" i="1"/>
  <c r="FN9" i="1"/>
  <c r="FN10" i="1"/>
  <c r="FN11" i="1"/>
  <c r="FN12" i="1"/>
  <c r="FN13" i="1"/>
  <c r="FN14" i="1"/>
  <c r="FN15" i="1"/>
  <c r="FN16" i="1"/>
  <c r="FN17" i="1"/>
  <c r="FN18" i="1"/>
  <c r="FN19" i="1"/>
  <c r="FN20" i="1"/>
  <c r="FN21" i="1"/>
  <c r="FN22" i="1"/>
  <c r="FN23" i="1"/>
  <c r="FN24" i="1"/>
  <c r="FN25" i="1"/>
  <c r="FN26" i="1"/>
  <c r="FN27" i="1"/>
  <c r="FN28" i="1"/>
  <c r="FN29" i="1"/>
  <c r="FN30" i="1"/>
  <c r="FN31" i="1"/>
  <c r="FN32" i="1"/>
  <c r="FN33" i="1"/>
  <c r="FN34" i="1"/>
  <c r="FN35" i="1"/>
  <c r="FN36" i="1"/>
  <c r="FN37" i="1"/>
  <c r="FN39" i="1"/>
  <c r="FN40" i="1"/>
  <c r="FN41" i="1"/>
  <c r="FN42" i="1"/>
  <c r="HP7" i="1"/>
  <c r="HP8" i="1"/>
  <c r="HP9" i="1"/>
  <c r="HP10" i="1"/>
  <c r="HP11" i="1"/>
  <c r="HP12" i="1"/>
  <c r="HP13" i="1"/>
  <c r="HP14" i="1"/>
  <c r="HP15" i="1"/>
  <c r="HP16" i="1"/>
  <c r="HP17" i="1"/>
  <c r="HP18" i="1"/>
  <c r="HP19" i="1"/>
  <c r="HP20" i="1"/>
  <c r="HP21" i="1"/>
  <c r="HP22" i="1"/>
  <c r="HP23" i="1"/>
  <c r="HP24" i="1"/>
  <c r="HP25" i="1"/>
  <c r="HP26" i="1"/>
  <c r="HP27" i="1"/>
  <c r="HP28" i="1"/>
  <c r="HP29" i="1"/>
  <c r="HP30" i="1"/>
  <c r="HP31" i="1"/>
  <c r="HP32" i="1"/>
  <c r="HP33" i="1"/>
  <c r="HP34" i="1"/>
  <c r="HP35" i="1"/>
  <c r="HP36" i="1"/>
  <c r="HP37" i="1"/>
  <c r="HP42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IE7" i="1"/>
  <c r="IE8" i="1"/>
  <c r="IE9" i="1"/>
  <c r="IE10" i="1"/>
  <c r="IE11" i="1"/>
  <c r="IE12" i="1"/>
  <c r="IE13" i="1"/>
  <c r="IE14" i="1"/>
  <c r="IE15" i="1"/>
  <c r="IE16" i="1"/>
  <c r="IE17" i="1"/>
  <c r="IE18" i="1"/>
  <c r="IE19" i="1"/>
  <c r="IE20" i="1"/>
  <c r="IE21" i="1"/>
  <c r="IE22" i="1"/>
  <c r="IE23" i="1"/>
  <c r="IE24" i="1"/>
  <c r="IE25" i="1"/>
  <c r="IE26" i="1"/>
  <c r="IE27" i="1"/>
  <c r="IE28" i="1"/>
  <c r="IE29" i="1"/>
  <c r="IE30" i="1"/>
  <c r="IE31" i="1"/>
  <c r="IE32" i="1"/>
  <c r="IE33" i="1"/>
  <c r="IE34" i="1"/>
  <c r="IE35" i="1"/>
  <c r="IE36" i="1"/>
  <c r="IE37" i="1"/>
  <c r="IE39" i="1"/>
  <c r="IE40" i="1"/>
  <c r="IE41" i="1"/>
  <c r="IE42" i="1"/>
  <c r="FB7" i="1"/>
  <c r="FB10" i="1"/>
  <c r="FB11" i="1"/>
  <c r="FB17" i="1"/>
  <c r="FB18" i="1"/>
  <c r="FB19" i="1"/>
  <c r="FB21" i="1"/>
  <c r="FB23" i="1"/>
  <c r="FB27" i="1"/>
  <c r="FB28" i="1"/>
  <c r="FB29" i="1"/>
  <c r="FB31" i="1"/>
  <c r="FB33" i="1"/>
  <c r="FB34" i="1"/>
  <c r="FB35" i="1"/>
  <c r="FB37" i="1"/>
  <c r="FB39" i="1"/>
  <c r="FB40" i="1"/>
  <c r="FB41" i="1"/>
  <c r="FB42" i="1"/>
  <c r="EV41" i="1"/>
  <c r="ES41" i="1"/>
  <c r="DO11" i="1"/>
  <c r="BA9" i="1"/>
  <c r="BA13" i="1"/>
  <c r="BA17" i="1"/>
  <c r="BA22" i="1"/>
  <c r="BA25" i="1"/>
  <c r="BA26" i="1"/>
  <c r="BA29" i="1"/>
  <c r="BA31" i="1"/>
  <c r="BA33" i="1"/>
  <c r="BA34" i="1"/>
  <c r="BA35" i="1"/>
  <c r="BA37" i="1"/>
  <c r="BA39" i="1"/>
  <c r="BA40" i="1"/>
  <c r="BA41" i="1"/>
  <c r="AX10" i="1"/>
  <c r="AX11" i="1"/>
  <c r="AX21" i="1"/>
  <c r="AX22" i="1"/>
  <c r="AX25" i="1"/>
  <c r="AX27" i="1"/>
  <c r="AX32" i="1"/>
  <c r="AX37" i="1"/>
  <c r="AU41" i="1"/>
  <c r="AL40" i="1"/>
  <c r="DU16" i="1"/>
  <c r="DU27" i="1"/>
  <c r="DU33" i="1"/>
  <c r="DR23" i="1"/>
  <c r="DR33" i="1"/>
  <c r="DR37" i="1"/>
  <c r="DL7" i="1"/>
  <c r="DL8" i="1"/>
  <c r="DL10" i="1"/>
  <c r="DL13" i="1"/>
  <c r="DL16" i="1"/>
  <c r="DL19" i="1"/>
  <c r="DL20" i="1"/>
  <c r="DL21" i="1"/>
  <c r="DL23" i="1"/>
  <c r="DL25" i="1"/>
  <c r="DL26" i="1"/>
  <c r="DL27" i="1"/>
  <c r="DL32" i="1"/>
  <c r="DL33" i="1"/>
  <c r="DL34" i="1"/>
  <c r="DL36" i="1"/>
  <c r="DL37" i="1"/>
  <c r="AI41" i="1"/>
  <c r="AF9" i="1"/>
  <c r="AF10" i="1"/>
  <c r="AF11" i="1"/>
  <c r="AF14" i="1"/>
  <c r="AF17" i="1"/>
  <c r="AF18" i="1"/>
  <c r="AF22" i="1"/>
  <c r="AF23" i="1"/>
  <c r="AF27" i="1"/>
  <c r="AF29" i="1"/>
  <c r="AF31" i="1"/>
  <c r="AF33" i="1"/>
  <c r="AF34" i="1"/>
  <c r="AF35" i="1"/>
  <c r="AF37" i="1"/>
  <c r="AF39" i="1"/>
  <c r="AF40" i="1"/>
  <c r="AF41" i="1"/>
  <c r="AF43" i="1"/>
  <c r="EY15" i="1"/>
  <c r="EP9" i="1"/>
  <c r="EP11" i="1"/>
  <c r="EM7" i="1"/>
  <c r="EM8" i="1"/>
  <c r="EM9" i="1"/>
  <c r="EM10" i="1"/>
  <c r="EM11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1" i="1"/>
  <c r="EM32" i="1"/>
  <c r="EM33" i="1"/>
  <c r="EM34" i="1"/>
  <c r="EM35" i="1"/>
  <c r="EM36" i="1"/>
  <c r="EM37" i="1"/>
  <c r="EM39" i="1"/>
  <c r="EM40" i="1"/>
  <c r="BA7" i="1"/>
  <c r="AR8" i="1"/>
  <c r="AR9" i="1"/>
  <c r="AR10" i="1"/>
  <c r="AR11" i="1"/>
  <c r="AR13" i="1"/>
  <c r="AR14" i="1"/>
  <c r="AR15" i="1"/>
  <c r="AR16" i="1"/>
  <c r="AR17" i="1"/>
  <c r="AR18" i="1"/>
  <c r="AR20" i="1"/>
  <c r="AR22" i="1"/>
  <c r="AR23" i="1"/>
  <c r="AR24" i="1"/>
  <c r="AR26" i="1"/>
  <c r="AR27" i="1"/>
  <c r="AR29" i="1"/>
  <c r="AR32" i="1"/>
  <c r="AR33" i="1"/>
  <c r="AR34" i="1"/>
  <c r="AR40" i="1"/>
  <c r="AR41" i="1"/>
  <c r="AO41" i="1"/>
  <c r="EJ7" i="1"/>
  <c r="EJ26" i="1"/>
  <c r="EJ34" i="1"/>
  <c r="EJ35" i="1"/>
  <c r="EJ37" i="1"/>
  <c r="EJ41" i="1"/>
  <c r="CN7" i="1"/>
  <c r="CN11" i="1"/>
  <c r="CN14" i="1"/>
  <c r="CN15" i="1"/>
  <c r="CN17" i="1"/>
  <c r="CN21" i="1"/>
  <c r="CN25" i="1"/>
  <c r="CN27" i="1"/>
  <c r="CN28" i="1"/>
  <c r="CN29" i="1"/>
  <c r="CN31" i="1"/>
  <c r="CN32" i="1"/>
  <c r="CN33" i="1"/>
  <c r="CN34" i="1"/>
  <c r="CN35" i="1"/>
  <c r="CN37" i="1"/>
  <c r="CN39" i="1"/>
  <c r="CN42" i="1"/>
  <c r="CK8" i="1"/>
  <c r="CK10" i="1"/>
  <c r="CK11" i="1"/>
  <c r="CK12" i="1"/>
  <c r="CK14" i="1"/>
  <c r="CK15" i="1"/>
  <c r="CK17" i="1"/>
  <c r="CK18" i="1"/>
  <c r="CK22" i="1"/>
  <c r="CK27" i="1"/>
  <c r="CK28" i="1"/>
  <c r="CK29" i="1"/>
  <c r="CK31" i="1"/>
  <c r="CK33" i="1"/>
  <c r="CK34" i="1"/>
  <c r="CK36" i="1"/>
  <c r="CK37" i="1"/>
  <c r="CK40" i="1"/>
  <c r="CK41" i="1"/>
  <c r="CH7" i="1"/>
  <c r="CH8" i="1"/>
  <c r="CH11" i="1"/>
  <c r="CH13" i="1"/>
  <c r="CH21" i="1"/>
  <c r="CH26" i="1"/>
  <c r="CH35" i="1"/>
  <c r="CH41" i="1"/>
  <c r="CE7" i="1"/>
  <c r="CE8" i="1"/>
  <c r="CE9" i="1"/>
  <c r="CE13" i="1"/>
  <c r="CE14" i="1"/>
  <c r="CE15" i="1"/>
  <c r="CE20" i="1"/>
  <c r="CE21" i="1"/>
  <c r="CE22" i="1"/>
  <c r="CE23" i="1"/>
  <c r="CE26" i="1"/>
  <c r="CE27" i="1"/>
  <c r="CE29" i="1"/>
  <c r="CE34" i="1"/>
  <c r="CE35" i="1"/>
  <c r="CB17" i="1"/>
  <c r="BY7" i="1"/>
  <c r="BY10" i="1"/>
  <c r="BY11" i="1"/>
  <c r="BY13" i="1"/>
  <c r="BY14" i="1"/>
  <c r="BY15" i="1"/>
  <c r="BY17" i="1"/>
  <c r="BY19" i="1"/>
  <c r="BY20" i="1"/>
  <c r="BY21" i="1"/>
  <c r="BY23" i="1"/>
  <c r="BY24" i="1"/>
  <c r="BY25" i="1"/>
  <c r="BY27" i="1"/>
  <c r="BY28" i="1"/>
  <c r="BY29" i="1"/>
  <c r="BY32" i="1"/>
  <c r="BY33" i="1"/>
  <c r="BY34" i="1"/>
  <c r="BY36" i="1"/>
  <c r="BV7" i="1"/>
  <c r="BV8" i="1"/>
  <c r="BV11" i="1"/>
  <c r="BV13" i="1"/>
  <c r="BV21" i="1"/>
  <c r="BV26" i="1"/>
  <c r="BV35" i="1"/>
  <c r="BV41" i="1"/>
  <c r="BS9" i="1"/>
  <c r="BS35" i="1"/>
  <c r="BP35" i="1"/>
  <c r="BM9" i="1"/>
  <c r="BM12" i="1"/>
  <c r="BM13" i="1"/>
  <c r="BM17" i="1"/>
  <c r="BM22" i="1"/>
  <c r="BM23" i="1"/>
  <c r="BM26" i="1"/>
  <c r="BM29" i="1"/>
  <c r="BM31" i="1"/>
  <c r="BM32" i="1"/>
  <c r="BM37" i="1"/>
  <c r="BM41" i="1"/>
  <c r="BJ41" i="1"/>
  <c r="BG7" i="1"/>
  <c r="BG14" i="1"/>
  <c r="BG19" i="1"/>
  <c r="BG32" i="1"/>
  <c r="BG34" i="1"/>
  <c r="BG37" i="1"/>
  <c r="BG39" i="1"/>
  <c r="BG41" i="1"/>
  <c r="BD7" i="1"/>
  <c r="BD8" i="1"/>
  <c r="BD11" i="1"/>
  <c r="BD13" i="1"/>
  <c r="BD21" i="1"/>
  <c r="BD26" i="1"/>
  <c r="BD35" i="1"/>
  <c r="BD41" i="1"/>
  <c r="AC18" i="1"/>
  <c r="AC37" i="1"/>
  <c r="EA35" i="1"/>
  <c r="DX29" i="1"/>
  <c r="EG10" i="1"/>
  <c r="EG22" i="1"/>
  <c r="EG27" i="1"/>
  <c r="EG31" i="1"/>
  <c r="EG32" i="1"/>
  <c r="EG33" i="1"/>
  <c r="EG35" i="1"/>
  <c r="EG37" i="1"/>
  <c r="ED39" i="1"/>
  <c r="DC7" i="1"/>
  <c r="DC13" i="1"/>
  <c r="DC15" i="1"/>
  <c r="DC16" i="1"/>
  <c r="DC17" i="1"/>
  <c r="DC20" i="1"/>
  <c r="DC21" i="1"/>
  <c r="DC23" i="1"/>
  <c r="DC26" i="1"/>
  <c r="DC27" i="1"/>
  <c r="DC29" i="1"/>
  <c r="DC32" i="1"/>
  <c r="DC33" i="1"/>
  <c r="DC34" i="1"/>
  <c r="CZ7" i="1"/>
  <c r="CZ8" i="1"/>
  <c r="CZ9" i="1"/>
  <c r="CZ10" i="1"/>
  <c r="CZ12" i="1"/>
  <c r="CZ13" i="1"/>
  <c r="CZ18" i="1"/>
  <c r="CZ20" i="1"/>
  <c r="CZ21" i="1"/>
  <c r="CZ24" i="1"/>
  <c r="CZ25" i="1"/>
  <c r="CZ26" i="1"/>
  <c r="CZ27" i="1"/>
  <c r="CZ28" i="1"/>
  <c r="CZ29" i="1"/>
  <c r="CZ31" i="1"/>
  <c r="CZ32" i="1"/>
  <c r="CZ35" i="1"/>
  <c r="CZ36" i="1"/>
  <c r="CZ37" i="1"/>
  <c r="CW7" i="1"/>
  <c r="CW8" i="1"/>
  <c r="CW12" i="1"/>
  <c r="CW13" i="1"/>
  <c r="CW14" i="1"/>
  <c r="CW17" i="1"/>
  <c r="CW21" i="1"/>
  <c r="CW22" i="1"/>
  <c r="CW29" i="1"/>
  <c r="CW31" i="1"/>
  <c r="CW33" i="1"/>
  <c r="CW35" i="1"/>
  <c r="CW36" i="1"/>
  <c r="CW37" i="1"/>
  <c r="CW40" i="1"/>
  <c r="CT39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1" i="1"/>
  <c r="CQ22" i="1"/>
  <c r="CQ23" i="1"/>
  <c r="CQ24" i="1"/>
  <c r="CQ25" i="1"/>
  <c r="CQ26" i="1"/>
  <c r="CQ27" i="1"/>
  <c r="CQ28" i="1"/>
  <c r="CQ29" i="1"/>
  <c r="CQ31" i="1"/>
  <c r="CQ32" i="1"/>
  <c r="CQ33" i="1"/>
  <c r="CQ34" i="1"/>
  <c r="CQ35" i="1"/>
  <c r="CQ36" i="1"/>
  <c r="CQ37" i="1"/>
  <c r="CQ40" i="1"/>
  <c r="CQ41" i="1"/>
  <c r="DF29" i="1"/>
  <c r="Z7" i="1"/>
  <c r="Z8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9" i="1"/>
  <c r="Z40" i="1"/>
  <c r="Z41" i="1"/>
  <c r="W7" i="1"/>
  <c r="W8" i="1"/>
  <c r="W9" i="1"/>
  <c r="W10" i="1"/>
  <c r="W11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1" i="1"/>
  <c r="W32" i="1"/>
  <c r="W33" i="1"/>
  <c r="W34" i="1"/>
  <c r="W35" i="1"/>
  <c r="W36" i="1"/>
  <c r="W37" i="1"/>
  <c r="W39" i="1"/>
  <c r="W40" i="1"/>
  <c r="W41" i="1"/>
  <c r="DI15" i="1"/>
  <c r="DI30" i="1"/>
  <c r="DI31" i="1"/>
  <c r="Q42" i="1"/>
  <c r="N7" i="1"/>
  <c r="N8" i="1"/>
  <c r="N9" i="1"/>
  <c r="N10" i="1"/>
  <c r="N12" i="1"/>
  <c r="N13" i="1"/>
  <c r="N16" i="1"/>
  <c r="N17" i="1"/>
  <c r="N18" i="1"/>
  <c r="N19" i="1"/>
  <c r="N21" i="1"/>
  <c r="N22" i="1"/>
  <c r="N23" i="1"/>
  <c r="N24" i="1"/>
  <c r="N25" i="1"/>
  <c r="N26" i="1"/>
  <c r="N27" i="1"/>
  <c r="N29" i="1"/>
  <c r="N30" i="1"/>
  <c r="N31" i="1"/>
  <c r="N32" i="1"/>
  <c r="N33" i="1"/>
  <c r="N34" i="1"/>
  <c r="N35" i="1"/>
  <c r="N37" i="1"/>
  <c r="N39" i="1"/>
  <c r="N40" i="1"/>
  <c r="N41" i="1"/>
  <c r="K39" i="1"/>
  <c r="K40" i="1"/>
  <c r="K41" i="1"/>
  <c r="K42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C40" i="1"/>
  <c r="D40" i="1"/>
  <c r="C41" i="1"/>
  <c r="D41" i="1"/>
  <c r="C42" i="1"/>
  <c r="D42" i="1"/>
  <c r="C43" i="1"/>
  <c r="D43" i="1"/>
  <c r="D39" i="1"/>
  <c r="C39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L38" i="1"/>
  <c r="M38" i="1"/>
  <c r="O38" i="1"/>
  <c r="P38" i="1"/>
  <c r="DG38" i="1"/>
  <c r="DH38" i="1"/>
  <c r="U38" i="1"/>
  <c r="X38" i="1"/>
  <c r="Y38" i="1"/>
  <c r="DD38" i="1"/>
  <c r="DE38" i="1"/>
  <c r="CO38" i="1"/>
  <c r="CP38" i="1"/>
  <c r="CR38" i="1"/>
  <c r="CS38" i="1"/>
  <c r="CU38" i="1"/>
  <c r="CV38" i="1"/>
  <c r="CX38" i="1"/>
  <c r="CY38" i="1"/>
  <c r="DA38" i="1"/>
  <c r="DB38" i="1"/>
  <c r="EB38" i="1"/>
  <c r="EC38" i="1"/>
  <c r="EE38" i="1"/>
  <c r="EF38" i="1"/>
  <c r="DV38" i="1"/>
  <c r="DW38" i="1"/>
  <c r="DY38" i="1"/>
  <c r="DZ38" i="1"/>
  <c r="AA38" i="1"/>
  <c r="AB38" i="1"/>
  <c r="BB38" i="1"/>
  <c r="BC38" i="1"/>
  <c r="BE38" i="1"/>
  <c r="BF38" i="1"/>
  <c r="BH38" i="1"/>
  <c r="BI38" i="1"/>
  <c r="BK38" i="1"/>
  <c r="BL38" i="1"/>
  <c r="BN38" i="1"/>
  <c r="BO38" i="1"/>
  <c r="BQ38" i="1"/>
  <c r="BR38" i="1"/>
  <c r="BT38" i="1"/>
  <c r="BU38" i="1"/>
  <c r="BW38" i="1"/>
  <c r="BX38" i="1"/>
  <c r="BZ38" i="1"/>
  <c r="CA38" i="1"/>
  <c r="CC38" i="1"/>
  <c r="CD38" i="1"/>
  <c r="CF38" i="1"/>
  <c r="CG38" i="1"/>
  <c r="CI38" i="1"/>
  <c r="CJ38" i="1"/>
  <c r="CL38" i="1"/>
  <c r="CM38" i="1"/>
  <c r="EH38" i="1"/>
  <c r="EI38" i="1"/>
  <c r="AM38" i="1"/>
  <c r="AN38" i="1"/>
  <c r="AP38" i="1"/>
  <c r="AQ38" i="1"/>
  <c r="EK38" i="1"/>
  <c r="EL38" i="1"/>
  <c r="EN38" i="1"/>
  <c r="EO38" i="1"/>
  <c r="EW38" i="1"/>
  <c r="EX38" i="1"/>
  <c r="AD38" i="1"/>
  <c r="AE38" i="1"/>
  <c r="AG38" i="1"/>
  <c r="AH38" i="1"/>
  <c r="DJ38" i="1"/>
  <c r="DK38" i="1"/>
  <c r="DP38" i="1"/>
  <c r="DQ38" i="1"/>
  <c r="DS38" i="1"/>
  <c r="DT38" i="1"/>
  <c r="AJ38" i="1"/>
  <c r="AK38" i="1"/>
  <c r="AS38" i="1"/>
  <c r="AT38" i="1"/>
  <c r="AV38" i="1"/>
  <c r="AW38" i="1"/>
  <c r="AY38" i="1"/>
  <c r="AZ38" i="1"/>
  <c r="DM38" i="1"/>
  <c r="DN38" i="1"/>
  <c r="EQ38" i="1"/>
  <c r="ER38" i="1"/>
  <c r="ET38" i="1"/>
  <c r="EU38" i="1"/>
  <c r="EZ38" i="1"/>
  <c r="FA38" i="1"/>
  <c r="IC38" i="1"/>
  <c r="ID38" i="1"/>
  <c r="FF38" i="1"/>
  <c r="FG38" i="1"/>
  <c r="FI38" i="1"/>
  <c r="FJ38" i="1"/>
  <c r="HN38" i="1"/>
  <c r="HO38" i="1"/>
  <c r="FL38" i="1"/>
  <c r="FM38" i="1"/>
  <c r="GY38" i="1"/>
  <c r="GZ38" i="1"/>
  <c r="HB38" i="1"/>
  <c r="HC38" i="1"/>
  <c r="HE38" i="1"/>
  <c r="HF38" i="1"/>
  <c r="HH38" i="1"/>
  <c r="HI38" i="1"/>
  <c r="HK38" i="1"/>
  <c r="HL38" i="1"/>
  <c r="GD38" i="1"/>
  <c r="GE38" i="1"/>
  <c r="GG38" i="1"/>
  <c r="GH38" i="1"/>
  <c r="GJ38" i="1"/>
  <c r="GK38" i="1"/>
  <c r="GM38" i="1"/>
  <c r="GN38" i="1"/>
  <c r="GP38" i="1"/>
  <c r="GQ38" i="1"/>
  <c r="GS38" i="1"/>
  <c r="GT38" i="1"/>
  <c r="GV38" i="1"/>
  <c r="GW38" i="1"/>
  <c r="FU38" i="1"/>
  <c r="FV38" i="1"/>
  <c r="HQ38" i="1"/>
  <c r="HR38" i="1"/>
  <c r="HT38" i="1"/>
  <c r="HU38" i="1"/>
  <c r="HZ38" i="1"/>
  <c r="IA38" i="1"/>
  <c r="FO38" i="1"/>
  <c r="FP38" i="1"/>
  <c r="HW38" i="1"/>
  <c r="HX38" i="1"/>
  <c r="JP38" i="1"/>
  <c r="JQ38" i="1"/>
  <c r="JS38" i="1"/>
  <c r="JT38" i="1"/>
  <c r="KB38" i="1"/>
  <c r="KC38" i="1"/>
  <c r="JV38" i="1"/>
  <c r="JW38" i="1"/>
  <c r="JY38" i="1"/>
  <c r="JZ38" i="1"/>
  <c r="KT38" i="1"/>
  <c r="KU38" i="1"/>
  <c r="IU38" i="1"/>
  <c r="IV38" i="1"/>
  <c r="IX38" i="1"/>
  <c r="IY38" i="1"/>
  <c r="JA38" i="1"/>
  <c r="JB38" i="1"/>
  <c r="JD38" i="1"/>
  <c r="JE38" i="1"/>
  <c r="JG38" i="1"/>
  <c r="JH38" i="1"/>
  <c r="JJ38" i="1"/>
  <c r="JK38" i="1"/>
  <c r="JM38" i="1"/>
  <c r="JN38" i="1"/>
  <c r="IO38" i="1"/>
  <c r="IP38" i="1"/>
  <c r="IR38" i="1"/>
  <c r="IS38" i="1"/>
  <c r="KE38" i="1"/>
  <c r="KF38" i="1"/>
  <c r="KH38" i="1"/>
  <c r="KI38" i="1"/>
  <c r="KK38" i="1"/>
  <c r="KL38" i="1"/>
  <c r="KN38" i="1"/>
  <c r="KO38" i="1"/>
  <c r="F6" i="1"/>
  <c r="G6" i="1"/>
  <c r="L6" i="1"/>
  <c r="M6" i="1"/>
  <c r="O6" i="1"/>
  <c r="P6" i="1"/>
  <c r="DG6" i="1"/>
  <c r="DH6" i="1"/>
  <c r="U6" i="1"/>
  <c r="V6" i="1"/>
  <c r="X6" i="1"/>
  <c r="Y6" i="1"/>
  <c r="DD6" i="1"/>
  <c r="DE6" i="1"/>
  <c r="CO6" i="1"/>
  <c r="CP6" i="1"/>
  <c r="CR6" i="1"/>
  <c r="CS6" i="1"/>
  <c r="CU6" i="1"/>
  <c r="CV6" i="1"/>
  <c r="CX6" i="1"/>
  <c r="CY6" i="1"/>
  <c r="DA6" i="1"/>
  <c r="DB6" i="1"/>
  <c r="EB6" i="1"/>
  <c r="EC6" i="1"/>
  <c r="EE6" i="1"/>
  <c r="EF6" i="1"/>
  <c r="DV6" i="1"/>
  <c r="DW6" i="1"/>
  <c r="DY6" i="1"/>
  <c r="DZ6" i="1"/>
  <c r="AA6" i="1"/>
  <c r="AB6" i="1"/>
  <c r="BB6" i="1"/>
  <c r="BC6" i="1"/>
  <c r="BE6" i="1"/>
  <c r="BF6" i="1"/>
  <c r="BH6" i="1"/>
  <c r="BI6" i="1"/>
  <c r="BK6" i="1"/>
  <c r="BL6" i="1"/>
  <c r="BN6" i="1"/>
  <c r="BO6" i="1"/>
  <c r="BQ6" i="1"/>
  <c r="BR6" i="1"/>
  <c r="BT6" i="1"/>
  <c r="BU6" i="1"/>
  <c r="BW6" i="1"/>
  <c r="BX6" i="1"/>
  <c r="BZ6" i="1"/>
  <c r="CA6" i="1"/>
  <c r="CC6" i="1"/>
  <c r="CD6" i="1"/>
  <c r="CF6" i="1"/>
  <c r="CG6" i="1"/>
  <c r="CI6" i="1"/>
  <c r="CJ6" i="1"/>
  <c r="CL6" i="1"/>
  <c r="CM6" i="1"/>
  <c r="EH6" i="1"/>
  <c r="EI6" i="1"/>
  <c r="AM6" i="1"/>
  <c r="AN6" i="1"/>
  <c r="AP6" i="1"/>
  <c r="AQ6" i="1"/>
  <c r="EN6" i="1"/>
  <c r="EO6" i="1"/>
  <c r="EW6" i="1"/>
  <c r="EX6" i="1"/>
  <c r="AD6" i="1"/>
  <c r="AE6" i="1"/>
  <c r="AG6" i="1"/>
  <c r="AH6" i="1"/>
  <c r="DJ6" i="1"/>
  <c r="DK6" i="1"/>
  <c r="DP6" i="1"/>
  <c r="DQ6" i="1"/>
  <c r="DS6" i="1"/>
  <c r="DT6" i="1"/>
  <c r="AJ6" i="1"/>
  <c r="AK6" i="1"/>
  <c r="AS6" i="1"/>
  <c r="AT6" i="1"/>
  <c r="AV6" i="1"/>
  <c r="AW6" i="1"/>
  <c r="AY6" i="1"/>
  <c r="AZ6" i="1"/>
  <c r="DM6" i="1"/>
  <c r="DN6" i="1"/>
  <c r="EQ6" i="1"/>
  <c r="ER6" i="1"/>
  <c r="ET6" i="1"/>
  <c r="EU6" i="1"/>
  <c r="EZ6" i="1"/>
  <c r="FA6" i="1"/>
  <c r="IC6" i="1"/>
  <c r="ID6" i="1"/>
  <c r="FF6" i="1"/>
  <c r="FG6" i="1"/>
  <c r="FI6" i="1"/>
  <c r="FJ6" i="1"/>
  <c r="HN6" i="1"/>
  <c r="HO6" i="1"/>
  <c r="FL6" i="1"/>
  <c r="FM6" i="1"/>
  <c r="GY6" i="1"/>
  <c r="GZ6" i="1"/>
  <c r="HB6" i="1"/>
  <c r="HC6" i="1"/>
  <c r="HE6" i="1"/>
  <c r="HF6" i="1"/>
  <c r="HH6" i="1"/>
  <c r="HI6" i="1"/>
  <c r="HK6" i="1"/>
  <c r="HL6" i="1"/>
  <c r="GD6" i="1"/>
  <c r="GE6" i="1"/>
  <c r="GG6" i="1"/>
  <c r="GH6" i="1"/>
  <c r="GJ6" i="1"/>
  <c r="GK6" i="1"/>
  <c r="GM6" i="1"/>
  <c r="GN6" i="1"/>
  <c r="GP6" i="1"/>
  <c r="GQ6" i="1"/>
  <c r="GS6" i="1"/>
  <c r="GT6" i="1"/>
  <c r="GV6" i="1"/>
  <c r="GW6" i="1"/>
  <c r="FU6" i="1"/>
  <c r="FV6" i="1"/>
  <c r="HQ6" i="1"/>
  <c r="HR6" i="1"/>
  <c r="HT6" i="1"/>
  <c r="HU6" i="1"/>
  <c r="HZ6" i="1"/>
  <c r="IA6" i="1"/>
  <c r="HW6" i="1"/>
  <c r="HX6" i="1"/>
  <c r="JP6" i="1"/>
  <c r="JQ6" i="1"/>
  <c r="JS6" i="1"/>
  <c r="JT6" i="1"/>
  <c r="KB6" i="1"/>
  <c r="KC6" i="1"/>
  <c r="JV6" i="1"/>
  <c r="JW6" i="1"/>
  <c r="JY6" i="1"/>
  <c r="JZ6" i="1"/>
  <c r="KT6" i="1"/>
  <c r="KU6" i="1"/>
  <c r="IU6" i="1"/>
  <c r="IV6" i="1"/>
  <c r="IX6" i="1"/>
  <c r="IY6" i="1"/>
  <c r="JA6" i="1"/>
  <c r="JB6" i="1"/>
  <c r="JD6" i="1"/>
  <c r="JE6" i="1"/>
  <c r="JG6" i="1"/>
  <c r="JH6" i="1"/>
  <c r="JJ6" i="1"/>
  <c r="JK6" i="1"/>
  <c r="JM6" i="1"/>
  <c r="JN6" i="1"/>
  <c r="IO6" i="1"/>
  <c r="IP6" i="1"/>
  <c r="IR6" i="1"/>
  <c r="IS6" i="1"/>
  <c r="KE6" i="1"/>
  <c r="KF6" i="1"/>
  <c r="KH6" i="1"/>
  <c r="KI6" i="1"/>
  <c r="KK6" i="1"/>
  <c r="KL6" i="1"/>
  <c r="KN6" i="1"/>
  <c r="KO6" i="1"/>
  <c r="FE10" i="1" l="1"/>
  <c r="FE26" i="1"/>
  <c r="FE22" i="1"/>
  <c r="IH41" i="1"/>
  <c r="IH30" i="1"/>
  <c r="IH22" i="1"/>
  <c r="FE41" i="1"/>
  <c r="KZ36" i="1"/>
  <c r="KZ34" i="1"/>
  <c r="KZ32" i="1"/>
  <c r="KZ30" i="1"/>
  <c r="KZ28" i="1"/>
  <c r="KZ26" i="1"/>
  <c r="KZ24" i="1"/>
  <c r="KZ22" i="1"/>
  <c r="KZ20" i="1"/>
  <c r="KZ18" i="1"/>
  <c r="KZ16" i="1"/>
  <c r="KZ14" i="1"/>
  <c r="FQ6" i="1"/>
  <c r="FT6" i="1"/>
  <c r="FD38" i="1"/>
  <c r="FT38" i="1"/>
  <c r="FR44" i="1"/>
  <c r="FS44" i="1"/>
  <c r="FT7" i="1"/>
  <c r="GC44" i="1"/>
  <c r="FZ44" i="1"/>
  <c r="GC6" i="1"/>
  <c r="FZ6" i="1"/>
  <c r="GC38" i="1"/>
  <c r="T7" i="1"/>
  <c r="E42" i="1"/>
  <c r="FE18" i="1"/>
  <c r="FE14" i="1"/>
  <c r="T42" i="1"/>
  <c r="FE39" i="1"/>
  <c r="FE30" i="1"/>
  <c r="T27" i="1"/>
  <c r="T19" i="1"/>
  <c r="FE29" i="1"/>
  <c r="FE23" i="1"/>
  <c r="JW44" i="1"/>
  <c r="JQ44" i="1"/>
  <c r="FE13" i="1"/>
  <c r="T35" i="1"/>
  <c r="FC6" i="1"/>
  <c r="KZ37" i="1"/>
  <c r="KZ33" i="1"/>
  <c r="KZ29" i="1"/>
  <c r="KZ25" i="1"/>
  <c r="KZ21" i="1"/>
  <c r="KZ19" i="1"/>
  <c r="LA39" i="1"/>
  <c r="KZ35" i="1"/>
  <c r="KZ31" i="1"/>
  <c r="KZ27" i="1"/>
  <c r="KZ23" i="1"/>
  <c r="KZ17" i="1"/>
  <c r="KZ15" i="1"/>
  <c r="E33" i="1"/>
  <c r="IH20" i="1"/>
  <c r="IH40" i="1"/>
  <c r="IH29" i="1"/>
  <c r="IH39" i="1"/>
  <c r="IH16" i="1"/>
  <c r="E12" i="1"/>
  <c r="IH15" i="1"/>
  <c r="T36" i="1"/>
  <c r="E13" i="1"/>
  <c r="IH35" i="1"/>
  <c r="IH18" i="1"/>
  <c r="E22" i="1"/>
  <c r="T37" i="1"/>
  <c r="T33" i="1"/>
  <c r="T31" i="1"/>
  <c r="T29" i="1"/>
  <c r="T25" i="1"/>
  <c r="T23" i="1"/>
  <c r="T21" i="1"/>
  <c r="T17" i="1"/>
  <c r="T15" i="1"/>
  <c r="T13" i="1"/>
  <c r="T9" i="1"/>
  <c r="T39" i="1"/>
  <c r="T40" i="1"/>
  <c r="FE35" i="1"/>
  <c r="FE31" i="1"/>
  <c r="FE27" i="1"/>
  <c r="FE25" i="1"/>
  <c r="FE21" i="1"/>
  <c r="FE19" i="1"/>
  <c r="FE17" i="1"/>
  <c r="FE15" i="1"/>
  <c r="FE11" i="1"/>
  <c r="FE9" i="1"/>
  <c r="FE42" i="1"/>
  <c r="R6" i="1"/>
  <c r="T34" i="1"/>
  <c r="T32" i="1"/>
  <c r="FE7" i="1"/>
  <c r="FE36" i="1"/>
  <c r="FE34" i="1"/>
  <c r="FE28" i="1"/>
  <c r="FE24" i="1"/>
  <c r="T30" i="1"/>
  <c r="T28" i="1"/>
  <c r="T26" i="1"/>
  <c r="T24" i="1"/>
  <c r="T22" i="1"/>
  <c r="T20" i="1"/>
  <c r="T18" i="1"/>
  <c r="T16" i="1"/>
  <c r="T14" i="1"/>
  <c r="T12" i="1"/>
  <c r="T10" i="1"/>
  <c r="T43" i="1"/>
  <c r="T41" i="1"/>
  <c r="FE32" i="1"/>
  <c r="FE20" i="1"/>
  <c r="FE16" i="1"/>
  <c r="FE12" i="1"/>
  <c r="E28" i="1"/>
  <c r="FE40" i="1"/>
  <c r="JS44" i="1"/>
  <c r="R38" i="1"/>
  <c r="KZ42" i="1"/>
  <c r="IH11" i="1" s="1"/>
  <c r="KZ40" i="1"/>
  <c r="E9" i="1"/>
  <c r="S6" i="1"/>
  <c r="FD6" i="1"/>
  <c r="FC38" i="1"/>
  <c r="JV44" i="1"/>
  <c r="KB44" i="1"/>
  <c r="JP44" i="1"/>
  <c r="IF38" i="1"/>
  <c r="E10" i="1"/>
  <c r="E8" i="1"/>
  <c r="E43" i="1"/>
  <c r="IG38" i="1"/>
  <c r="S38" i="1"/>
  <c r="LA37" i="1"/>
  <c r="LA33" i="1"/>
  <c r="LA29" i="1"/>
  <c r="LA25" i="1"/>
  <c r="LA21" i="1"/>
  <c r="LA17" i="1"/>
  <c r="KZ39" i="1"/>
  <c r="LA42" i="1"/>
  <c r="LA40" i="1"/>
  <c r="T8" i="1"/>
  <c r="E25" i="1"/>
  <c r="E39" i="1"/>
  <c r="JN44" i="1"/>
  <c r="HT44" i="1"/>
  <c r="GV44" i="1"/>
  <c r="GJ44" i="1"/>
  <c r="HH44" i="1"/>
  <c r="FL44" i="1"/>
  <c r="IC44" i="1"/>
  <c r="DM44" i="1"/>
  <c r="DJ44" i="1"/>
  <c r="EW44" i="1"/>
  <c r="EK44" i="1"/>
  <c r="EH44" i="1"/>
  <c r="CC44" i="1"/>
  <c r="BK44" i="1"/>
  <c r="AA44" i="1"/>
  <c r="EB44" i="1"/>
  <c r="DD44" i="1"/>
  <c r="L44" i="1"/>
  <c r="FE8" i="1"/>
  <c r="E37" i="1"/>
  <c r="E17" i="1"/>
  <c r="JH44" i="1"/>
  <c r="IW6" i="1"/>
  <c r="JX6" i="1"/>
  <c r="FO44" i="1"/>
  <c r="GP44" i="1"/>
  <c r="GD44" i="1"/>
  <c r="HB44" i="1"/>
  <c r="FI44" i="1"/>
  <c r="EZ44" i="1"/>
  <c r="AV44" i="1"/>
  <c r="DS44" i="1"/>
  <c r="AD44" i="1"/>
  <c r="AP44" i="1"/>
  <c r="CI44" i="1"/>
  <c r="BW44" i="1"/>
  <c r="BQ44" i="1"/>
  <c r="BE44" i="1"/>
  <c r="DV44" i="1"/>
  <c r="CX44" i="1"/>
  <c r="CR44" i="1"/>
  <c r="U44" i="1"/>
  <c r="F44" i="1"/>
  <c r="E40" i="1"/>
  <c r="E29" i="1"/>
  <c r="E21" i="1"/>
  <c r="HU44" i="1"/>
  <c r="GW44" i="1"/>
  <c r="FM44" i="1"/>
  <c r="ID44" i="1"/>
  <c r="EU44" i="1"/>
  <c r="DT44" i="1"/>
  <c r="AE44" i="1"/>
  <c r="CD44" i="1"/>
  <c r="BR44" i="1"/>
  <c r="CY44" i="1"/>
  <c r="DE44" i="1"/>
  <c r="LA36" i="1"/>
  <c r="LA34" i="1"/>
  <c r="LA32" i="1"/>
  <c r="LA30" i="1"/>
  <c r="LA28" i="1"/>
  <c r="LA26" i="1"/>
  <c r="LA24" i="1"/>
  <c r="LA22" i="1"/>
  <c r="LA20" i="1"/>
  <c r="LA18" i="1"/>
  <c r="LA16" i="1"/>
  <c r="LA14" i="1"/>
  <c r="IH37" i="1"/>
  <c r="IH33" i="1"/>
  <c r="IH17" i="1"/>
  <c r="E18" i="1"/>
  <c r="IR44" i="1"/>
  <c r="JJ44" i="1"/>
  <c r="JY44" i="1"/>
  <c r="EM6" i="1"/>
  <c r="EJ6" i="1"/>
  <c r="CK6" i="1"/>
  <c r="KJ38" i="1"/>
  <c r="KH44" i="1"/>
  <c r="IX44" i="1"/>
  <c r="E14" i="1"/>
  <c r="JL6" i="1"/>
  <c r="KA6" i="1"/>
  <c r="HW44" i="1"/>
  <c r="HZ44" i="1"/>
  <c r="FU44" i="1"/>
  <c r="GG44" i="1"/>
  <c r="HE44" i="1"/>
  <c r="HN44" i="1"/>
  <c r="AY44" i="1"/>
  <c r="AJ44" i="1"/>
  <c r="AG44" i="1"/>
  <c r="CF44" i="1"/>
  <c r="BT44" i="1"/>
  <c r="BH44" i="1"/>
  <c r="EE44" i="1"/>
  <c r="CU44" i="1"/>
  <c r="CO44" i="1"/>
  <c r="I44" i="1"/>
  <c r="IM44" i="1"/>
  <c r="IN44" i="1" s="1"/>
  <c r="E34" i="1"/>
  <c r="E24" i="1"/>
  <c r="KN44" i="1"/>
  <c r="JD44" i="1"/>
  <c r="KT44" i="1"/>
  <c r="E36" i="1"/>
  <c r="E30" i="1"/>
  <c r="E20" i="1"/>
  <c r="KV6" i="1"/>
  <c r="HQ44" i="1"/>
  <c r="GS44" i="1"/>
  <c r="GM44" i="1"/>
  <c r="HK44" i="1"/>
  <c r="GY44" i="1"/>
  <c r="FF44" i="1"/>
  <c r="EQ44" i="1"/>
  <c r="AS44" i="1"/>
  <c r="DP44" i="1"/>
  <c r="CL44" i="1"/>
  <c r="BZ44" i="1"/>
  <c r="BN44" i="1"/>
  <c r="BB44" i="1"/>
  <c r="DY44" i="1"/>
  <c r="DA44" i="1"/>
  <c r="X44" i="1"/>
  <c r="DG44" i="1"/>
  <c r="O44" i="1"/>
  <c r="E32" i="1"/>
  <c r="E26" i="1"/>
  <c r="E16" i="1"/>
  <c r="KK44" i="1"/>
  <c r="KE44" i="1"/>
  <c r="IO44" i="1"/>
  <c r="JM44" i="1"/>
  <c r="JA44" i="1"/>
  <c r="IU44" i="1"/>
  <c r="EO44" i="1"/>
  <c r="AN44" i="1"/>
  <c r="KM38" i="1"/>
  <c r="IQ38" i="1"/>
  <c r="JC38" i="1"/>
  <c r="JX38" i="1"/>
  <c r="KD38" i="1"/>
  <c r="FQ38" i="1"/>
  <c r="HV38" i="1"/>
  <c r="GX38" i="1"/>
  <c r="GR38" i="1"/>
  <c r="GL38" i="1"/>
  <c r="GF38" i="1"/>
  <c r="HJ38" i="1"/>
  <c r="HD38" i="1"/>
  <c r="FN38" i="1"/>
  <c r="IE38" i="1"/>
  <c r="FB38" i="1"/>
  <c r="EV38" i="1"/>
  <c r="AF38" i="1"/>
  <c r="EM38" i="1"/>
  <c r="AR38" i="1"/>
  <c r="EJ38" i="1"/>
  <c r="CK38" i="1"/>
  <c r="BM38" i="1"/>
  <c r="BG38" i="1"/>
  <c r="ED38" i="1"/>
  <c r="CT38" i="1"/>
  <c r="IT38" i="1"/>
  <c r="JL38" i="1"/>
  <c r="KV38" i="1"/>
  <c r="KA38" i="1"/>
  <c r="HS38" i="1"/>
  <c r="FW38" i="1"/>
  <c r="GU38" i="1"/>
  <c r="GO38" i="1"/>
  <c r="GI38" i="1"/>
  <c r="HM38" i="1"/>
  <c r="HG38" i="1"/>
  <c r="HA38" i="1"/>
  <c r="HP38" i="1"/>
  <c r="ES38" i="1"/>
  <c r="BA38" i="1"/>
  <c r="AU38" i="1"/>
  <c r="AL38" i="1"/>
  <c r="AI38" i="1"/>
  <c r="AO38" i="1"/>
  <c r="CN38" i="1"/>
  <c r="CH38" i="1"/>
  <c r="BV38" i="1"/>
  <c r="BJ38" i="1"/>
  <c r="BD38" i="1"/>
  <c r="CW38" i="1"/>
  <c r="CQ38" i="1"/>
  <c r="Q38" i="1"/>
  <c r="FE37" i="1"/>
  <c r="FE33" i="1"/>
  <c r="IH25" i="1"/>
  <c r="IH21" i="1"/>
  <c r="GL6" i="1"/>
  <c r="HJ6" i="1"/>
  <c r="HD6" i="1"/>
  <c r="CE6" i="1"/>
  <c r="IH31" i="1"/>
  <c r="IH27" i="1"/>
  <c r="IH23" i="1"/>
  <c r="IH19" i="1"/>
  <c r="N38" i="1"/>
  <c r="GU6" i="1"/>
  <c r="GO6" i="1"/>
  <c r="GI6" i="1"/>
  <c r="IH9" i="1"/>
  <c r="LA12" i="1"/>
  <c r="KZ11" i="1"/>
  <c r="KZ9" i="1"/>
  <c r="LA8" i="1"/>
  <c r="KZ8" i="1"/>
  <c r="Z38" i="1"/>
  <c r="JI6" i="1"/>
  <c r="HV6" i="1"/>
  <c r="BG6" i="1"/>
  <c r="DX6" i="1"/>
  <c r="CZ6" i="1"/>
  <c r="Z6" i="1"/>
  <c r="DI6" i="1"/>
  <c r="E35" i="1"/>
  <c r="E31" i="1"/>
  <c r="E27" i="1"/>
  <c r="E23" i="1"/>
  <c r="E19" i="1"/>
  <c r="E15" i="1"/>
  <c r="E11" i="1"/>
  <c r="KG6" i="1"/>
  <c r="IQ6" i="1"/>
  <c r="HY6" i="1"/>
  <c r="IB6" i="1"/>
  <c r="AX6" i="1"/>
  <c r="DU6" i="1"/>
  <c r="BP6" i="1"/>
  <c r="E41" i="1"/>
  <c r="FN6" i="1"/>
  <c r="DF6" i="1"/>
  <c r="KP6" i="1"/>
  <c r="KJ6" i="1"/>
  <c r="JO6" i="1"/>
  <c r="IZ6" i="1"/>
  <c r="KD6" i="1"/>
  <c r="JR6" i="1"/>
  <c r="GX6" i="1"/>
  <c r="HM6" i="1"/>
  <c r="FK6" i="1"/>
  <c r="IE6" i="1"/>
  <c r="BA6" i="1"/>
  <c r="DL6" i="1"/>
  <c r="AF6" i="1"/>
  <c r="EP6" i="1"/>
  <c r="BY6" i="1"/>
  <c r="BS6" i="1"/>
  <c r="BD6" i="1"/>
  <c r="EA6" i="1"/>
  <c r="KO44" i="1"/>
  <c r="KI44" i="1"/>
  <c r="JE44" i="1"/>
  <c r="IY44" i="1"/>
  <c r="KC44" i="1"/>
  <c r="GH44" i="1"/>
  <c r="HL44" i="1"/>
  <c r="FJ44" i="1"/>
  <c r="ER44" i="1"/>
  <c r="AZ44" i="1"/>
  <c r="DK44" i="1"/>
  <c r="EN44" i="1"/>
  <c r="BX44" i="1"/>
  <c r="BC44" i="1"/>
  <c r="DZ44" i="1"/>
  <c r="CS44" i="1"/>
  <c r="P44" i="1"/>
  <c r="J44" i="1"/>
  <c r="KF44" i="1"/>
  <c r="IP44" i="1"/>
  <c r="JK44" i="1"/>
  <c r="JG44" i="1"/>
  <c r="IV44" i="1"/>
  <c r="HX44" i="1"/>
  <c r="FP44" i="1"/>
  <c r="GT44" i="1"/>
  <c r="GN44" i="1"/>
  <c r="HI44" i="1"/>
  <c r="HC44" i="1"/>
  <c r="ET44" i="1"/>
  <c r="AW44" i="1"/>
  <c r="EI44" i="1"/>
  <c r="CJ44" i="1"/>
  <c r="BO44" i="1"/>
  <c r="BI44" i="1"/>
  <c r="DW44" i="1"/>
  <c r="EC44" i="1"/>
  <c r="Y44" i="1"/>
  <c r="DH44" i="1"/>
  <c r="G44" i="1"/>
  <c r="LA35" i="1"/>
  <c r="LA31" i="1"/>
  <c r="LA27" i="1"/>
  <c r="LA23" i="1"/>
  <c r="LA19" i="1"/>
  <c r="LA15" i="1"/>
  <c r="LA11" i="1"/>
  <c r="LA9" i="1"/>
  <c r="KM6" i="1"/>
  <c r="JC6" i="1"/>
  <c r="JU6" i="1"/>
  <c r="FW6" i="1"/>
  <c r="GF6" i="1"/>
  <c r="HP6" i="1"/>
  <c r="FH6" i="1"/>
  <c r="DO6" i="1"/>
  <c r="DR6" i="1"/>
  <c r="AR6" i="1"/>
  <c r="CB6" i="1"/>
  <c r="BV6" i="1"/>
  <c r="AC6" i="1"/>
  <c r="CW6" i="1"/>
  <c r="CQ6" i="1"/>
  <c r="N6" i="1"/>
  <c r="C38" i="1"/>
  <c r="KL44" i="1"/>
  <c r="JB44" i="1"/>
  <c r="JT44" i="1"/>
  <c r="HR44" i="1"/>
  <c r="FV44" i="1"/>
  <c r="GK44" i="1"/>
  <c r="GE44" i="1"/>
  <c r="HO44" i="1"/>
  <c r="FG44" i="1"/>
  <c r="DN44" i="1"/>
  <c r="DQ44" i="1"/>
  <c r="AH44" i="1"/>
  <c r="EL44" i="1"/>
  <c r="AQ44" i="1"/>
  <c r="CA44" i="1"/>
  <c r="BU44" i="1"/>
  <c r="BF44" i="1"/>
  <c r="AB44" i="1"/>
  <c r="CV44" i="1"/>
  <c r="CP44" i="1"/>
  <c r="M44" i="1"/>
  <c r="KZ43" i="1"/>
  <c r="KZ41" i="1"/>
  <c r="GR6" i="1"/>
  <c r="HG6" i="1"/>
  <c r="HA6" i="1"/>
  <c r="FB6" i="1"/>
  <c r="EY6" i="1"/>
  <c r="CN6" i="1"/>
  <c r="CH6" i="1"/>
  <c r="BM6" i="1"/>
  <c r="EG6" i="1"/>
  <c r="DC6" i="1"/>
  <c r="W6" i="1"/>
  <c r="IS44" i="1"/>
  <c r="KU44" i="1"/>
  <c r="JZ44" i="1"/>
  <c r="IA44" i="1"/>
  <c r="GQ44" i="1"/>
  <c r="HF44" i="1"/>
  <c r="GZ44" i="1"/>
  <c r="FA44" i="1"/>
  <c r="AT44" i="1"/>
  <c r="AK44" i="1"/>
  <c r="EX44" i="1"/>
  <c r="AM44" i="1"/>
  <c r="CM44" i="1"/>
  <c r="CG44" i="1"/>
  <c r="BL44" i="1"/>
  <c r="EF44" i="1"/>
  <c r="DB44" i="1"/>
  <c r="V44" i="1"/>
  <c r="LA41" i="1"/>
  <c r="D38" i="1"/>
  <c r="E7" i="1"/>
  <c r="JX44" i="1" l="1"/>
  <c r="IH38" i="1"/>
  <c r="LB17" i="1"/>
  <c r="AL44" i="1"/>
  <c r="LB14" i="1"/>
  <c r="LB22" i="1"/>
  <c r="LB30" i="1"/>
  <c r="LB42" i="1"/>
  <c r="BY44" i="1"/>
  <c r="DF44" i="1"/>
  <c r="LB40" i="1"/>
  <c r="LB18" i="1"/>
  <c r="LB26" i="1"/>
  <c r="LB34" i="1"/>
  <c r="ES44" i="1"/>
  <c r="LB16" i="1"/>
  <c r="LB24" i="1"/>
  <c r="LB32" i="1"/>
  <c r="FE38" i="1"/>
  <c r="E38" i="1"/>
  <c r="LB20" i="1"/>
  <c r="LB28" i="1"/>
  <c r="LB36" i="1"/>
  <c r="LB15" i="1"/>
  <c r="LB31" i="1"/>
  <c r="FW44" i="1"/>
  <c r="IZ44" i="1"/>
  <c r="EG44" i="1"/>
  <c r="HG44" i="1"/>
  <c r="CN44" i="1"/>
  <c r="GR44" i="1"/>
  <c r="BG44" i="1"/>
  <c r="JI44" i="1"/>
  <c r="Q44" i="1"/>
  <c r="KD44" i="1"/>
  <c r="KJ44" i="1"/>
  <c r="AC44" i="1"/>
  <c r="KM44" i="1"/>
  <c r="AR44" i="1"/>
  <c r="FE6" i="1"/>
  <c r="FT44" i="1"/>
  <c r="R44" i="1"/>
  <c r="FB44" i="1"/>
  <c r="LB27" i="1"/>
  <c r="FN44" i="1"/>
  <c r="LB23" i="1"/>
  <c r="N44" i="1"/>
  <c r="AX44" i="1"/>
  <c r="GU44" i="1"/>
  <c r="HV44" i="1"/>
  <c r="LB39" i="1"/>
  <c r="LB29" i="1"/>
  <c r="CE44" i="1"/>
  <c r="LB21" i="1"/>
  <c r="LB19" i="1"/>
  <c r="LB33" i="1"/>
  <c r="JR44" i="1"/>
  <c r="LB25" i="1"/>
  <c r="FC44" i="1"/>
  <c r="LB37" i="1"/>
  <c r="IT44" i="1"/>
  <c r="DR44" i="1"/>
  <c r="IQ44" i="1"/>
  <c r="LB35" i="1"/>
  <c r="EV44" i="1"/>
  <c r="EP44" i="1"/>
  <c r="EM44" i="1"/>
  <c r="FH44" i="1"/>
  <c r="Z44" i="1"/>
  <c r="BP44" i="1"/>
  <c r="HD44" i="1"/>
  <c r="FQ44" i="1"/>
  <c r="JO44" i="1"/>
  <c r="T6" i="1"/>
  <c r="T38" i="1"/>
  <c r="CZ44" i="1"/>
  <c r="IE44" i="1"/>
  <c r="DO44" i="1"/>
  <c r="GL44" i="1"/>
  <c r="W44" i="1"/>
  <c r="CH44" i="1"/>
  <c r="IW44" i="1"/>
  <c r="DL44" i="1"/>
  <c r="HM44" i="1"/>
  <c r="CQ44" i="1"/>
  <c r="BV44" i="1"/>
  <c r="CK44" i="1"/>
  <c r="EA44" i="1"/>
  <c r="DU44" i="1"/>
  <c r="BS44" i="1"/>
  <c r="AF44" i="1"/>
  <c r="S44" i="1"/>
  <c r="IB44" i="1"/>
  <c r="AI44" i="1"/>
  <c r="HP44" i="1"/>
  <c r="HS44" i="1"/>
  <c r="BJ44" i="1"/>
  <c r="EJ44" i="1"/>
  <c r="HJ44" i="1"/>
  <c r="FK44" i="1"/>
  <c r="GX44" i="1"/>
  <c r="JU44" i="1"/>
  <c r="ED44" i="1"/>
  <c r="JL44" i="1"/>
  <c r="CT44" i="1"/>
  <c r="HY44" i="1"/>
  <c r="BA44" i="1"/>
  <c r="GI44" i="1"/>
  <c r="EY44" i="1"/>
  <c r="CW44" i="1"/>
  <c r="AO44" i="1"/>
  <c r="JC44" i="1"/>
  <c r="DI44" i="1"/>
  <c r="GO44" i="1"/>
  <c r="BD44" i="1"/>
  <c r="BM44" i="1"/>
  <c r="GF44" i="1"/>
  <c r="LB9" i="1"/>
  <c r="H44" i="1"/>
  <c r="DX44" i="1"/>
  <c r="AU44" i="1"/>
  <c r="KV44" i="1"/>
  <c r="DC44" i="1"/>
  <c r="KA44" i="1"/>
  <c r="KP44" i="1"/>
  <c r="HA44" i="1"/>
  <c r="CB44" i="1"/>
  <c r="KG44" i="1"/>
  <c r="LB8" i="1"/>
  <c r="KZ38" i="1"/>
  <c r="KZ7" i="1" s="1"/>
  <c r="KZ10" i="1"/>
  <c r="LB11" i="1"/>
  <c r="LA10" i="1"/>
  <c r="IH8" i="1"/>
  <c r="LA38" i="1"/>
  <c r="LB41" i="1"/>
  <c r="D44" i="1"/>
  <c r="E6" i="1"/>
  <c r="FE44" i="1" l="1"/>
  <c r="T44" i="1"/>
  <c r="LB10" i="1"/>
  <c r="KZ12" i="1"/>
  <c r="LB12" i="1" s="1"/>
  <c r="IH12" i="1"/>
  <c r="IH10" i="1"/>
  <c r="LB38" i="1"/>
  <c r="E44" i="1"/>
  <c r="LA7" i="1" l="1"/>
  <c r="LB7" i="1" s="1"/>
  <c r="IH7" i="1"/>
  <c r="LA13" i="1" l="1"/>
  <c r="IG6" i="1"/>
  <c r="LA6" i="1" l="1"/>
  <c r="IF6" i="1" l="1"/>
  <c r="IF44" i="1" s="1"/>
  <c r="KZ13" i="1"/>
  <c r="LB13" i="1" s="1"/>
  <c r="IH13" i="1"/>
  <c r="IH6" i="1" l="1"/>
  <c r="KZ6" i="1"/>
  <c r="LB6" i="1" l="1"/>
  <c r="KZ44" i="1"/>
  <c r="IK44" i="1"/>
  <c r="IJ44" i="1"/>
  <c r="IG43" i="1"/>
  <c r="IG44" i="1" s="1"/>
  <c r="IH44" i="1" s="1"/>
  <c r="LA43" i="1" l="1"/>
  <c r="LA44" i="1" s="1"/>
  <c r="LB44" i="1" s="1"/>
  <c r="IH43" i="1"/>
  <c r="LB43" i="1"/>
</calcChain>
</file>

<file path=xl/sharedStrings.xml><?xml version="1.0" encoding="utf-8"?>
<sst xmlns="http://schemas.openxmlformats.org/spreadsheetml/2006/main" count="743" uniqueCount="268">
  <si>
    <t>0130278010</t>
  </si>
  <si>
    <t>0130278020</t>
  </si>
  <si>
    <t>0130278050</t>
  </si>
  <si>
    <t>8800050100</t>
  </si>
  <si>
    <t>19703R5150</t>
  </si>
  <si>
    <t>0130278180</t>
  </si>
  <si>
    <t>0130278181</t>
  </si>
  <si>
    <t>1920578182</t>
  </si>
  <si>
    <t>15102R5190</t>
  </si>
  <si>
    <t>15103R4660</t>
  </si>
  <si>
    <t>15106R4670</t>
  </si>
  <si>
    <t>15106R5190</t>
  </si>
  <si>
    <t>151A155190</t>
  </si>
  <si>
    <t>2110678111</t>
  </si>
  <si>
    <t>2420172270</t>
  </si>
  <si>
    <t>201P555670</t>
  </si>
  <si>
    <t>201P573670</t>
  </si>
  <si>
    <t>032I555270</t>
  </si>
  <si>
    <t>1410671439</t>
  </si>
  <si>
    <t>141P251590</t>
  </si>
  <si>
    <t>141P25159F</t>
  </si>
  <si>
    <t>141P252320</t>
  </si>
  <si>
    <t>1420471436</t>
  </si>
  <si>
    <t>1420471438</t>
  </si>
  <si>
    <t>1420471439</t>
  </si>
  <si>
    <t>142E151690</t>
  </si>
  <si>
    <t>142E155200</t>
  </si>
  <si>
    <t>142E250970</t>
  </si>
  <si>
    <t>1430771439</t>
  </si>
  <si>
    <t>145E452100</t>
  </si>
  <si>
    <t>1470271101</t>
  </si>
  <si>
    <t>24202R0270</t>
  </si>
  <si>
    <t>1210374521</t>
  </si>
  <si>
    <t>12301R4970</t>
  </si>
  <si>
    <t>1330374317</t>
  </si>
  <si>
    <t>2710274905</t>
  </si>
  <si>
    <t>2720274102</t>
  </si>
  <si>
    <t>28301R0230</t>
  </si>
  <si>
    <t>291F255550</t>
  </si>
  <si>
    <t>0820177264</t>
  </si>
  <si>
    <t>082G474508</t>
  </si>
  <si>
    <t>20101R5670</t>
  </si>
  <si>
    <t>2010377670</t>
  </si>
  <si>
    <t>20103R5670</t>
  </si>
  <si>
    <t>0820374102</t>
  </si>
  <si>
    <t>131G474506</t>
  </si>
  <si>
    <t>1330374315</t>
  </si>
  <si>
    <t>20102R5670</t>
  </si>
  <si>
    <t>272G552430</t>
  </si>
  <si>
    <t>272G574102</t>
  </si>
  <si>
    <t>8800079220</t>
  </si>
  <si>
    <t>0130278060</t>
  </si>
  <si>
    <t>0130279205</t>
  </si>
  <si>
    <t>8800051180</t>
  </si>
  <si>
    <t>0430879206</t>
  </si>
  <si>
    <t>1730372400</t>
  </si>
  <si>
    <t>1730379211</t>
  </si>
  <si>
    <t>1730574580</t>
  </si>
  <si>
    <t>1730574581</t>
  </si>
  <si>
    <t>1730579581</t>
  </si>
  <si>
    <t>1410171201</t>
  </si>
  <si>
    <t>1410271230</t>
  </si>
  <si>
    <t>1420171201</t>
  </si>
  <si>
    <t>1420171228</t>
  </si>
  <si>
    <t>1420371218</t>
  </si>
  <si>
    <t>1430271432</t>
  </si>
  <si>
    <t>1490579230</t>
  </si>
  <si>
    <t>1310374505</t>
  </si>
  <si>
    <t>8800079208</t>
  </si>
  <si>
    <t>8800051200</t>
  </si>
  <si>
    <t>8800079207</t>
  </si>
  <si>
    <t>8800079214</t>
  </si>
  <si>
    <t>0570577263</t>
  </si>
  <si>
    <t>0570579263</t>
  </si>
  <si>
    <t>1310379227</t>
  </si>
  <si>
    <t>1310379502</t>
  </si>
  <si>
    <t>8800000704</t>
  </si>
  <si>
    <t>151085505М</t>
  </si>
  <si>
    <t>15108Ц505М</t>
  </si>
  <si>
    <t>2120472806</t>
  </si>
  <si>
    <t>8800051040</t>
  </si>
  <si>
    <t>184015505М</t>
  </si>
  <si>
    <t>18401Ц505М</t>
  </si>
  <si>
    <t>8800009218</t>
  </si>
  <si>
    <t>141075505М</t>
  </si>
  <si>
    <t>14107Ц505М</t>
  </si>
  <si>
    <t>1420172354</t>
  </si>
  <si>
    <t>1420455056</t>
  </si>
  <si>
    <t>142045505М</t>
  </si>
  <si>
    <t>14204R6480</t>
  </si>
  <si>
    <t>14204Ц505М</t>
  </si>
  <si>
    <t>133065505М</t>
  </si>
  <si>
    <t>133R153930</t>
  </si>
  <si>
    <t>272025505М</t>
  </si>
  <si>
    <t>291045505М</t>
  </si>
  <si>
    <t>29104Ц505М</t>
  </si>
  <si>
    <t>291F254240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</si>
  <si>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</si>
  <si>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</si>
  <si>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</si>
  <si>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</si>
  <si>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Поддержка экономического и социального развития коренных малочисленных народов Севера, Сибири и Дальнего Востока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</si>
  <si>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</si>
  <si>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</si>
  <si>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Субсидии на реализацию мероприятий проекта "Забайкалье - территория будущего"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</si>
  <si>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</si>
  <si>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</si>
  <si>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</si>
  <si>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Государственная поддержка отрасли культуры</t>
  </si>
  <si>
    <t>Осуществление городским округом "Поселок Агинское" функций административного центра Агинского Бурятского округа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</si>
  <si>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</si>
  <si>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Обеспечение устойчивого развития сельских территорий</t>
  </si>
  <si>
    <t>Развитие сети плоскостных спортивных сооружений в сельской местности</t>
  </si>
  <si>
    <t>Государственная поддержка малого и среднего предпринимательства в субъектах Российской Федерации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</si>
  <si>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</si>
  <si>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</si>
  <si>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Cоздание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</si>
  <si>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</si>
  <si>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</si>
  <si>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</si>
  <si>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</si>
  <si>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Создание новых мест в общеобразовательных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</si>
  <si>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</si>
  <si>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</si>
  <si>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</si>
  <si>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Мероприятия государственной программы Российской Федерации "Доступная среда"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</si>
  <si>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</si>
  <si>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</si>
  <si>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</si>
  <si>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</si>
  <si>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</si>
  <si>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Мероприятия по переселению граждан из ветхого и аварийного жилья в зоне Байкало-Амурской магистрали</t>
  </si>
  <si>
    <t>Реализация программ формирования современной городской среды</t>
  </si>
  <si>
    <t>Реализация мероприятий по ликвидации мест несанкционированного размещения отходов</t>
  </si>
  <si>
    <t>Модернизация и закрытие котельных с их переводом на централизованное теплоснабжение</t>
  </si>
  <si>
    <t>Реализация мероприятий по устойчивому развитию сельских территорий</t>
  </si>
  <si>
    <t>Реализация мероприятий по устойчивому развитию сельских территорий в целях их благоустройства</t>
  </si>
  <si>
    <t>Проектирование и строительство троллейбусных линий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</si>
  <si>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</si>
  <si>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 и реконструкция (модернизация) объектов питьевого водоснабжения</t>
  </si>
  <si>
    <t>Осуществление государственных полномочий в сфере государственного управления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</si>
  <si>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</si>
  <si>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</si>
  <si>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первичного воинского учета на территориях, где отсутствуют военные комиссариаты</t>
  </si>
  <si>
    <t>Осуществление государственных полномочий в сфере труда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</si>
  <si>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</si>
  <si>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</si>
  <si>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</si>
  <si>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</si>
  <si>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</si>
  <si>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</si>
  <si>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</si>
  <si>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</si>
  <si>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</si>
  <si>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</si>
  <si>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Осуществление государственных полномочий в области образования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</si>
  <si>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</si>
  <si>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</si>
  <si>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</si>
  <si>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</si>
  <si>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</si>
  <si>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</si>
  <si>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</si>
  <si>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</si>
  <si>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</si>
  <si>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Резервные фонды исполнительных органов государственной власти субъекта Российской Федерации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</si>
  <si>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</si>
  <si>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округов)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</si>
  <si>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</si>
  <si>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</si>
  <si>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Предупреждение и ликвидация последствий чрезвычайных ситуаций и стихийных бедствий природного и техногенного характера</t>
  </si>
  <si>
    <t>Поддержка проектов, связанных с инновациями в образовании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</si>
  <si>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строительство и приобретение объектов муниципальной собственности)</t>
  </si>
  <si>
    <t>Обеспечение оборудования зданий общеобразовательных организаций санитарно-гигиеническими помещениями с соблюдением температурного режима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</si>
  <si>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</si>
  <si>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</si>
  <si>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Агинский район</t>
  </si>
  <si>
    <t>Акшинский район</t>
  </si>
  <si>
    <t>Александрово-Заводский район</t>
  </si>
  <si>
    <t>Балейский район</t>
  </si>
  <si>
    <t>Борзинский район</t>
  </si>
  <si>
    <t>Газимуро-Заводский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</si>
  <si>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</si>
  <si>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</si>
  <si>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</si>
  <si>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</si>
  <si>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</si>
  <si>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Комитет по финансам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</si>
  <si>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</si>
  <si>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</si>
  <si>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</si>
  <si>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</si>
  <si>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</si>
  <si>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</si>
  <si>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Оловянинский район</t>
  </si>
  <si>
    <t>Ононский район</t>
  </si>
  <si>
    <t>Петровск-Забайкальский раон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</si>
  <si>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</si>
  <si>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</si>
  <si>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</si>
  <si>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</si>
  <si>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Улётовский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</si>
  <si>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</si>
  <si>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</si>
  <si>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</si>
  <si>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</si>
  <si>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</si>
  <si>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п.Агинское</t>
  </si>
  <si>
    <t>г. Петровск-Забайкальский</t>
  </si>
  <si>
    <t>г.Чита</t>
  </si>
  <si>
    <t>ЗАТО п.Горный</t>
  </si>
  <si>
    <t xml:space="preserve">Утвержденные бюджетные назначения </t>
  </si>
  <si>
    <t>% исполнения  по состоянию на 01.10.2019 г.</t>
  </si>
  <si>
    <t>Субвенции Сумма</t>
  </si>
  <si>
    <t>Исполнено по состоянию на 01.10.2019 г.</t>
  </si>
  <si>
    <t>1.</t>
  </si>
  <si>
    <t>Муниципальные районы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</si>
  <si>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</si>
  <si>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</si>
  <si>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</si>
  <si>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</si>
  <si>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</si>
  <si>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</si>
  <si>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</si>
  <si>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</si>
  <si>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</si>
  <si>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</si>
  <si>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</si>
  <si>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</si>
  <si>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</si>
  <si>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</si>
  <si>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</si>
  <si>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</si>
  <si>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</si>
  <si>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</si>
  <si>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</si>
  <si>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</si>
  <si>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</si>
  <si>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</si>
  <si>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</si>
  <si>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</si>
  <si>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</si>
  <si>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</si>
  <si>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</si>
  <si>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</si>
  <si>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</si>
  <si>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</si>
  <si>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</si>
  <si>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2.</t>
  </si>
  <si>
    <t>Городские округа</t>
  </si>
  <si>
    <t>2.1</t>
  </si>
  <si>
    <t>2.2</t>
  </si>
  <si>
    <t>2.3</t>
  </si>
  <si>
    <t>2.4</t>
  </si>
  <si>
    <t>3.</t>
  </si>
  <si>
    <t>Нераспределенные средства</t>
  </si>
  <si>
    <t>Всего</t>
  </si>
  <si>
    <t>Всего межбюджетных трансфертов</t>
  </si>
  <si>
    <t>Финансовое обеспечение дорожной деятельности</t>
  </si>
  <si>
    <t>Реализация мероприятий по восстановлению автомобильных дорог регионального, межмуниципального и местного значения при ликвидации последствий чрезвычайных ситуаций</t>
  </si>
  <si>
    <t>Х</t>
  </si>
  <si>
    <t>Сведения о фактически произведенных расходах из бюджета Забайкальского края на предоставления межбюджетных трансфертов бюджетам муниципальных образований по состоянию на 01.10.2019 года</t>
  </si>
  <si>
    <t>тыс. руб.</t>
  </si>
  <si>
    <t>Дотации всего</t>
  </si>
  <si>
    <t>Субсидии всего</t>
  </si>
  <si>
    <t>Иные МБТ всего</t>
  </si>
  <si>
    <t>Наименование муниципальных районов и городских округов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</si>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</sst>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,##0.0"/>
    <numFmt numFmtId="166" formatCode="0.0%"/>
    <numFmt numFmtId="167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D5A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4" borderId="11"/>
    <xf numFmtId="0" fontId="6" fillId="0" borderId="0">
      <alignment horizontal="left" vertical="top" wrapText="1"/>
    </xf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7" fillId="2" borderId="3" xfId="1" applyNumberFormat="1" applyFont="1" applyFill="1" applyBorder="1" applyAlignment="1" applyProtection="1">
      <alignment horizontal="center" vertical="center" wrapText="1"/>
    </xf>
    <xf numFmtId="49" fontId="7" fillId="2" borderId="4" xfId="1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5" fillId="6" borderId="1" xfId="2" applyNumberFormat="1" applyFont="1" applyFill="1" applyBorder="1" applyAlignment="1" applyProtection="1">
      <alignment vertical="center"/>
    </xf>
    <xf numFmtId="165" fontId="1" fillId="6" borderId="1" xfId="0" applyNumberFormat="1" applyFont="1" applyFill="1" applyBorder="1" applyAlignment="1">
      <alignment horizontal="right" vertical="center"/>
    </xf>
    <xf numFmtId="166" fontId="1" fillId="6" borderId="1" xfId="0" applyNumberFormat="1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horizontal="right" vertical="center" wrapText="1"/>
    </xf>
    <xf numFmtId="167" fontId="1" fillId="6" borderId="1" xfId="0" applyNumberFormat="1" applyFont="1" applyFill="1" applyBorder="1" applyAlignment="1">
      <alignment horizontal="right" vertical="center" wrapText="1"/>
    </xf>
    <xf numFmtId="165" fontId="1" fillId="6" borderId="1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</cellXfs>
  <cellStyles count="4">
    <cellStyle name="xl26" xfId="2"/>
    <cellStyle name="xl45" xfId="3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93C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B45"/>
  <sheetViews>
    <sheetView tabSelected="1" view="pageBreakPreview" zoomScale="75" zoomScaleNormal="100" zoomScaleSheetLayoutView="7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D14" sqref="D14"/>
    </sheetView>
  </sheetViews>
  <sheetFormatPr defaultRowHeight="12.75" x14ac:dyDescent="0.25"/>
  <cols>
    <col min="1" max="1" width="9.140625" style="3"/>
    <col min="2" max="2" width="32.42578125" style="3" customWidth="1"/>
    <col min="3" max="12" width="14.7109375" style="3" customWidth="1"/>
    <col min="13" max="13" width="13.7109375" style="3" customWidth="1"/>
    <col min="14" max="24" width="14.7109375" style="3" customWidth="1"/>
    <col min="25" max="25" width="13.7109375" style="3" customWidth="1"/>
    <col min="26" max="27" width="14.7109375" style="3" customWidth="1"/>
    <col min="28" max="28" width="14" style="3" customWidth="1"/>
    <col min="29" max="36" width="14.7109375" style="3" customWidth="1"/>
    <col min="37" max="37" width="14" style="3" customWidth="1"/>
    <col min="38" max="42" width="14.7109375" style="3" customWidth="1"/>
    <col min="43" max="43" width="14" style="3" customWidth="1"/>
    <col min="44" max="44" width="14.7109375" style="3" customWidth="1"/>
    <col min="45" max="45" width="14.85546875" style="3" customWidth="1"/>
    <col min="46" max="46" width="14.28515625" style="3" customWidth="1"/>
    <col min="47" max="48" width="14.85546875" style="3" customWidth="1"/>
    <col min="49" max="49" width="14.28515625" style="3" customWidth="1"/>
    <col min="50" max="50" width="14.42578125" style="3" customWidth="1"/>
    <col min="51" max="53" width="14.7109375" style="3" customWidth="1"/>
    <col min="54" max="54" width="14.28515625" style="3" customWidth="1"/>
    <col min="55" max="55" width="14.42578125" style="3" customWidth="1"/>
    <col min="56" max="56" width="16" style="3" customWidth="1"/>
    <col min="57" max="61" width="14.7109375" style="3" customWidth="1"/>
    <col min="62" max="62" width="14.140625" style="3" customWidth="1"/>
    <col min="63" max="66" width="14.7109375" style="3" customWidth="1"/>
    <col min="67" max="67" width="14.140625" style="3" customWidth="1"/>
    <col min="68" max="75" width="14.7109375" style="3" customWidth="1"/>
    <col min="76" max="76" width="14.140625" style="3" customWidth="1"/>
    <col min="77" max="87" width="14.7109375" style="3" customWidth="1"/>
    <col min="88" max="88" width="14.140625" style="3" customWidth="1"/>
    <col min="89" max="92" width="14.7109375" style="3" customWidth="1"/>
    <col min="93" max="93" width="13.7109375" style="3" customWidth="1"/>
    <col min="94" max="96" width="14.7109375" style="3" customWidth="1"/>
    <col min="97" max="97" width="14.28515625" style="3" customWidth="1"/>
    <col min="98" max="105" width="14.7109375" style="3" customWidth="1"/>
    <col min="106" max="106" width="14" style="3" customWidth="1"/>
    <col min="107" max="108" width="14.7109375" style="3" customWidth="1"/>
    <col min="109" max="109" width="13.7109375" style="3" customWidth="1"/>
    <col min="110" max="126" width="14.7109375" style="3" customWidth="1"/>
    <col min="127" max="127" width="13.7109375" style="3" customWidth="1"/>
    <col min="128" max="132" width="14.7109375" style="3" customWidth="1"/>
    <col min="133" max="133" width="14.140625" style="3" customWidth="1"/>
    <col min="134" max="138" width="14.7109375" style="3" customWidth="1"/>
    <col min="139" max="139" width="14.140625" style="3" customWidth="1"/>
    <col min="140" max="140" width="14.7109375" style="3" customWidth="1"/>
    <col min="141" max="143" width="14.7109375" style="11" customWidth="1"/>
    <col min="144" max="153" width="14.7109375" style="3" customWidth="1"/>
    <col min="154" max="154" width="13.7109375" style="3" customWidth="1"/>
    <col min="155" max="155" width="14.7109375" style="3" customWidth="1"/>
    <col min="156" max="156" width="14.28515625" style="3" customWidth="1"/>
    <col min="157" max="157" width="13.5703125" style="3" customWidth="1"/>
    <col min="158" max="158" width="15.140625" style="3" customWidth="1"/>
    <col min="159" max="159" width="14.5703125" style="9" customWidth="1"/>
    <col min="160" max="160" width="13.85546875" style="9" customWidth="1"/>
    <col min="161" max="161" width="16.42578125" style="9" customWidth="1"/>
    <col min="162" max="162" width="14.7109375" style="3" customWidth="1"/>
    <col min="163" max="163" width="13.7109375" style="3" customWidth="1"/>
    <col min="164" max="168" width="14.7109375" style="3" customWidth="1"/>
    <col min="169" max="169" width="14" style="3" customWidth="1"/>
    <col min="170" max="176" width="14.7109375" style="3" customWidth="1"/>
    <col min="177" max="177" width="14.140625" style="3" customWidth="1"/>
    <col min="178" max="180" width="14.7109375" style="3" customWidth="1"/>
    <col min="181" max="181" width="13.5703125" style="3" customWidth="1"/>
    <col min="182" max="184" width="14.7109375" style="3" customWidth="1"/>
    <col min="185" max="185" width="15.42578125" style="3" customWidth="1"/>
    <col min="186" max="195" width="14.7109375" style="3" customWidth="1"/>
    <col min="196" max="196" width="13.7109375" style="3" customWidth="1"/>
    <col min="197" max="204" width="14.7109375" style="3" customWidth="1"/>
    <col min="205" max="205" width="14.140625" style="3" customWidth="1"/>
    <col min="206" max="219" width="14.7109375" style="3" customWidth="1"/>
    <col min="220" max="220" width="13.5703125" style="3" customWidth="1"/>
    <col min="221" max="234" width="14.7109375" style="3" customWidth="1"/>
    <col min="235" max="235" width="14" style="3" customWidth="1"/>
    <col min="236" max="239" width="14.7109375" style="3" customWidth="1"/>
    <col min="240" max="242" width="14.7109375" style="8" customWidth="1"/>
    <col min="243" max="246" width="14.7109375" style="3" customWidth="1"/>
    <col min="247" max="247" width="13.7109375" style="3" customWidth="1"/>
    <col min="248" max="258" width="14.7109375" style="3" customWidth="1"/>
    <col min="259" max="259" width="13.42578125" style="3" customWidth="1"/>
    <col min="260" max="270" width="14.7109375" style="3" customWidth="1"/>
    <col min="271" max="271" width="13.7109375" style="3" customWidth="1"/>
    <col min="272" max="279" width="14.7109375" style="3" customWidth="1"/>
    <col min="280" max="280" width="13.42578125" style="3" customWidth="1"/>
    <col min="281" max="285" width="14.7109375" style="3" customWidth="1"/>
    <col min="286" max="286" width="13.7109375" style="3" customWidth="1"/>
    <col min="287" max="288" width="14.7109375" style="3" customWidth="1"/>
    <col min="289" max="289" width="13.7109375" style="3" customWidth="1"/>
    <col min="290" max="300" width="14.7109375" style="3" customWidth="1"/>
    <col min="301" max="301" width="13.5703125" style="3" customWidth="1"/>
    <col min="302" max="314" width="14.7109375" style="3" customWidth="1"/>
    <col min="315" max="16384" width="9.140625" style="3"/>
  </cols>
  <sheetData>
    <row r="1" spans="1:314" x14ac:dyDescent="0.25">
      <c r="A1" s="19" t="s">
        <v>261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</row>
    <row r="2" spans="1:31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7"/>
      <c r="FD2" s="17"/>
      <c r="FE2" s="17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7"/>
      <c r="IG2" s="17"/>
      <c r="IH2" s="17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8" t="s">
        <v>262</v>
      </c>
    </row>
    <row r="3" spans="1:314" ht="15" customHeight="1" x14ac:dyDescent="0.25">
      <c r="A3" s="44" t="s">
        <v>267</v>
      </c>
      <c r="B3" s="45" t="s">
        <v>266</v>
      </c>
      <c r="C3" s="26" t="s">
        <v>263</v>
      </c>
      <c r="D3" s="26"/>
      <c r="E3" s="26"/>
      <c r="F3" s="20" t="s">
        <v>0</v>
      </c>
      <c r="G3" s="21"/>
      <c r="H3" s="22"/>
      <c r="I3" s="20" t="s">
        <v>1</v>
      </c>
      <c r="J3" s="21"/>
      <c r="K3" s="22"/>
      <c r="L3" s="20" t="s">
        <v>2</v>
      </c>
      <c r="M3" s="21"/>
      <c r="N3" s="22"/>
      <c r="O3" s="20" t="s">
        <v>3</v>
      </c>
      <c r="P3" s="21"/>
      <c r="Q3" s="22"/>
      <c r="R3" s="26" t="s">
        <v>264</v>
      </c>
      <c r="S3" s="26"/>
      <c r="T3" s="26"/>
      <c r="U3" s="20" t="s">
        <v>5</v>
      </c>
      <c r="V3" s="21"/>
      <c r="W3" s="22"/>
      <c r="X3" s="20" t="s">
        <v>6</v>
      </c>
      <c r="Y3" s="21"/>
      <c r="Z3" s="22"/>
      <c r="AA3" s="20" t="s">
        <v>17</v>
      </c>
      <c r="AB3" s="21"/>
      <c r="AC3" s="22"/>
      <c r="AD3" s="20" t="s">
        <v>39</v>
      </c>
      <c r="AE3" s="21"/>
      <c r="AF3" s="22"/>
      <c r="AG3" s="20" t="s">
        <v>40</v>
      </c>
      <c r="AH3" s="21"/>
      <c r="AI3" s="22"/>
      <c r="AJ3" s="20" t="s">
        <v>44</v>
      </c>
      <c r="AK3" s="21"/>
      <c r="AL3" s="22"/>
      <c r="AM3" s="20" t="s">
        <v>32</v>
      </c>
      <c r="AN3" s="21"/>
      <c r="AO3" s="22"/>
      <c r="AP3" s="20" t="s">
        <v>33</v>
      </c>
      <c r="AQ3" s="21"/>
      <c r="AR3" s="22"/>
      <c r="AS3" s="20" t="s">
        <v>45</v>
      </c>
      <c r="AT3" s="21"/>
      <c r="AU3" s="22"/>
      <c r="AV3" s="20" t="s">
        <v>46</v>
      </c>
      <c r="AW3" s="21"/>
      <c r="AX3" s="22"/>
      <c r="AY3" s="20" t="s">
        <v>34</v>
      </c>
      <c r="AZ3" s="21"/>
      <c r="BA3" s="22"/>
      <c r="BB3" s="20" t="s">
        <v>18</v>
      </c>
      <c r="BC3" s="21"/>
      <c r="BD3" s="22"/>
      <c r="BE3" s="20" t="s">
        <v>19</v>
      </c>
      <c r="BF3" s="21"/>
      <c r="BG3" s="22"/>
      <c r="BH3" s="20" t="s">
        <v>20</v>
      </c>
      <c r="BI3" s="21"/>
      <c r="BJ3" s="22"/>
      <c r="BK3" s="20" t="s">
        <v>21</v>
      </c>
      <c r="BL3" s="21"/>
      <c r="BM3" s="22"/>
      <c r="BN3" s="20" t="s">
        <v>22</v>
      </c>
      <c r="BO3" s="21"/>
      <c r="BP3" s="22"/>
      <c r="BQ3" s="20" t="s">
        <v>23</v>
      </c>
      <c r="BR3" s="21"/>
      <c r="BS3" s="22"/>
      <c r="BT3" s="20" t="s">
        <v>24</v>
      </c>
      <c r="BU3" s="21"/>
      <c r="BV3" s="22"/>
      <c r="BW3" s="20" t="s">
        <v>25</v>
      </c>
      <c r="BX3" s="21"/>
      <c r="BY3" s="22"/>
      <c r="BZ3" s="20" t="s">
        <v>26</v>
      </c>
      <c r="CA3" s="21"/>
      <c r="CB3" s="22"/>
      <c r="CC3" s="20" t="s">
        <v>27</v>
      </c>
      <c r="CD3" s="21"/>
      <c r="CE3" s="22"/>
      <c r="CF3" s="20" t="s">
        <v>28</v>
      </c>
      <c r="CG3" s="21"/>
      <c r="CH3" s="22"/>
      <c r="CI3" s="20" t="s">
        <v>29</v>
      </c>
      <c r="CJ3" s="21"/>
      <c r="CK3" s="22"/>
      <c r="CL3" s="20" t="s">
        <v>30</v>
      </c>
      <c r="CM3" s="21"/>
      <c r="CN3" s="22"/>
      <c r="CO3" s="20" t="s">
        <v>8</v>
      </c>
      <c r="CP3" s="21"/>
      <c r="CQ3" s="22"/>
      <c r="CR3" s="20" t="s">
        <v>9</v>
      </c>
      <c r="CS3" s="21"/>
      <c r="CT3" s="22"/>
      <c r="CU3" s="20" t="s">
        <v>10</v>
      </c>
      <c r="CV3" s="21"/>
      <c r="CW3" s="22"/>
      <c r="CX3" s="20" t="s">
        <v>11</v>
      </c>
      <c r="CY3" s="21"/>
      <c r="CZ3" s="22"/>
      <c r="DA3" s="20" t="s">
        <v>12</v>
      </c>
      <c r="DB3" s="21"/>
      <c r="DC3" s="22"/>
      <c r="DD3" s="20" t="s">
        <v>7</v>
      </c>
      <c r="DE3" s="21"/>
      <c r="DF3" s="22"/>
      <c r="DG3" s="20" t="s">
        <v>4</v>
      </c>
      <c r="DH3" s="21"/>
      <c r="DI3" s="22"/>
      <c r="DJ3" s="20" t="s">
        <v>41</v>
      </c>
      <c r="DK3" s="21"/>
      <c r="DL3" s="22"/>
      <c r="DM3" s="20" t="s">
        <v>47</v>
      </c>
      <c r="DN3" s="21"/>
      <c r="DO3" s="22"/>
      <c r="DP3" s="20" t="s">
        <v>42</v>
      </c>
      <c r="DQ3" s="21"/>
      <c r="DR3" s="22"/>
      <c r="DS3" s="20" t="s">
        <v>43</v>
      </c>
      <c r="DT3" s="21"/>
      <c r="DU3" s="22"/>
      <c r="DV3" s="20" t="s">
        <v>15</v>
      </c>
      <c r="DW3" s="21"/>
      <c r="DX3" s="22"/>
      <c r="DY3" s="20" t="s">
        <v>16</v>
      </c>
      <c r="DZ3" s="21"/>
      <c r="EA3" s="22"/>
      <c r="EB3" s="20" t="s">
        <v>13</v>
      </c>
      <c r="EC3" s="21"/>
      <c r="ED3" s="22"/>
      <c r="EE3" s="20" t="s">
        <v>14</v>
      </c>
      <c r="EF3" s="21"/>
      <c r="EG3" s="22"/>
      <c r="EH3" s="20" t="s">
        <v>31</v>
      </c>
      <c r="EI3" s="21"/>
      <c r="EJ3" s="22"/>
      <c r="EK3" s="20" t="s">
        <v>35</v>
      </c>
      <c r="EL3" s="21"/>
      <c r="EM3" s="22"/>
      <c r="EN3" s="20" t="s">
        <v>36</v>
      </c>
      <c r="EO3" s="21"/>
      <c r="EP3" s="22"/>
      <c r="EQ3" s="20" t="s">
        <v>48</v>
      </c>
      <c r="ER3" s="21"/>
      <c r="ES3" s="22"/>
      <c r="ET3" s="20" t="s">
        <v>49</v>
      </c>
      <c r="EU3" s="21"/>
      <c r="EV3" s="22"/>
      <c r="EW3" s="20" t="s">
        <v>37</v>
      </c>
      <c r="EX3" s="21"/>
      <c r="EY3" s="22"/>
      <c r="EZ3" s="20" t="s">
        <v>38</v>
      </c>
      <c r="FA3" s="21"/>
      <c r="FB3" s="22"/>
      <c r="FC3" s="28" t="s">
        <v>213</v>
      </c>
      <c r="FD3" s="29"/>
      <c r="FE3" s="30"/>
      <c r="FF3" s="20" t="s">
        <v>51</v>
      </c>
      <c r="FG3" s="21"/>
      <c r="FH3" s="22"/>
      <c r="FI3" s="20" t="s">
        <v>52</v>
      </c>
      <c r="FJ3" s="21"/>
      <c r="FK3" s="22"/>
      <c r="FL3" s="20" t="s">
        <v>54</v>
      </c>
      <c r="FM3" s="21"/>
      <c r="FN3" s="22"/>
      <c r="FO3" s="20" t="s">
        <v>72</v>
      </c>
      <c r="FP3" s="21"/>
      <c r="FQ3" s="22"/>
      <c r="FR3" s="20" t="s">
        <v>73</v>
      </c>
      <c r="FS3" s="21"/>
      <c r="FT3" s="22"/>
      <c r="FU3" s="20" t="s">
        <v>67</v>
      </c>
      <c r="FV3" s="21"/>
      <c r="FW3" s="22"/>
      <c r="FX3" s="20" t="s">
        <v>74</v>
      </c>
      <c r="FY3" s="21"/>
      <c r="FZ3" s="22"/>
      <c r="GA3" s="20" t="s">
        <v>75</v>
      </c>
      <c r="GB3" s="21"/>
      <c r="GC3" s="22"/>
      <c r="GD3" s="20" t="s">
        <v>60</v>
      </c>
      <c r="GE3" s="21"/>
      <c r="GF3" s="22"/>
      <c r="GG3" s="20" t="s">
        <v>61</v>
      </c>
      <c r="GH3" s="21"/>
      <c r="GI3" s="22"/>
      <c r="GJ3" s="20" t="s">
        <v>62</v>
      </c>
      <c r="GK3" s="21"/>
      <c r="GL3" s="22"/>
      <c r="GM3" s="20" t="s">
        <v>63</v>
      </c>
      <c r="GN3" s="21"/>
      <c r="GO3" s="22"/>
      <c r="GP3" s="20" t="s">
        <v>64</v>
      </c>
      <c r="GQ3" s="21"/>
      <c r="GR3" s="22"/>
      <c r="GS3" s="20" t="s">
        <v>65</v>
      </c>
      <c r="GT3" s="21"/>
      <c r="GU3" s="22"/>
      <c r="GV3" s="20" t="s">
        <v>66</v>
      </c>
      <c r="GW3" s="21"/>
      <c r="GX3" s="22"/>
      <c r="GY3" s="20" t="s">
        <v>55</v>
      </c>
      <c r="GZ3" s="21"/>
      <c r="HA3" s="22"/>
      <c r="HB3" s="20" t="s">
        <v>56</v>
      </c>
      <c r="HC3" s="21"/>
      <c r="HD3" s="22"/>
      <c r="HE3" s="20" t="s">
        <v>57</v>
      </c>
      <c r="HF3" s="21"/>
      <c r="HG3" s="22"/>
      <c r="HH3" s="20" t="s">
        <v>58</v>
      </c>
      <c r="HI3" s="21"/>
      <c r="HJ3" s="22"/>
      <c r="HK3" s="20" t="s">
        <v>59</v>
      </c>
      <c r="HL3" s="21"/>
      <c r="HM3" s="22"/>
      <c r="HN3" s="20" t="s">
        <v>53</v>
      </c>
      <c r="HO3" s="21"/>
      <c r="HP3" s="22"/>
      <c r="HQ3" s="20" t="s">
        <v>69</v>
      </c>
      <c r="HR3" s="21"/>
      <c r="HS3" s="22"/>
      <c r="HT3" s="20" t="s">
        <v>70</v>
      </c>
      <c r="HU3" s="21"/>
      <c r="HV3" s="22"/>
      <c r="HW3" s="20" t="s">
        <v>68</v>
      </c>
      <c r="HX3" s="21"/>
      <c r="HY3" s="22"/>
      <c r="HZ3" s="20" t="s">
        <v>71</v>
      </c>
      <c r="IA3" s="21"/>
      <c r="IB3" s="22"/>
      <c r="IC3" s="20" t="s">
        <v>50</v>
      </c>
      <c r="ID3" s="21"/>
      <c r="IE3" s="22"/>
      <c r="IF3" s="28" t="s">
        <v>265</v>
      </c>
      <c r="IG3" s="29"/>
      <c r="IH3" s="30"/>
      <c r="II3" s="27">
        <v>1330353900</v>
      </c>
      <c r="IJ3" s="27"/>
      <c r="IK3" s="27"/>
      <c r="IL3" s="27">
        <v>1330354790</v>
      </c>
      <c r="IM3" s="27"/>
      <c r="IN3" s="27"/>
      <c r="IO3" s="20" t="s">
        <v>91</v>
      </c>
      <c r="IP3" s="21"/>
      <c r="IQ3" s="22"/>
      <c r="IR3" s="20" t="s">
        <v>92</v>
      </c>
      <c r="IS3" s="21"/>
      <c r="IT3" s="22"/>
      <c r="IU3" s="20" t="s">
        <v>84</v>
      </c>
      <c r="IV3" s="21"/>
      <c r="IW3" s="22"/>
      <c r="IX3" s="20" t="s">
        <v>85</v>
      </c>
      <c r="IY3" s="21"/>
      <c r="IZ3" s="22"/>
      <c r="JA3" s="20" t="s">
        <v>86</v>
      </c>
      <c r="JB3" s="21"/>
      <c r="JC3" s="22"/>
      <c r="JD3" s="20" t="s">
        <v>87</v>
      </c>
      <c r="JE3" s="21"/>
      <c r="JF3" s="22"/>
      <c r="JG3" s="20" t="s">
        <v>88</v>
      </c>
      <c r="JH3" s="21"/>
      <c r="JI3" s="22"/>
      <c r="JJ3" s="20" t="s">
        <v>89</v>
      </c>
      <c r="JK3" s="21"/>
      <c r="JL3" s="22"/>
      <c r="JM3" s="20" t="s">
        <v>90</v>
      </c>
      <c r="JN3" s="21"/>
      <c r="JO3" s="22"/>
      <c r="JP3" s="20" t="s">
        <v>77</v>
      </c>
      <c r="JQ3" s="21"/>
      <c r="JR3" s="22"/>
      <c r="JS3" s="20" t="s">
        <v>78</v>
      </c>
      <c r="JT3" s="21"/>
      <c r="JU3" s="22"/>
      <c r="JV3" s="20" t="s">
        <v>81</v>
      </c>
      <c r="JW3" s="21"/>
      <c r="JX3" s="22"/>
      <c r="JY3" s="20" t="s">
        <v>82</v>
      </c>
      <c r="JZ3" s="21"/>
      <c r="KA3" s="22"/>
      <c r="KB3" s="20" t="s">
        <v>79</v>
      </c>
      <c r="KC3" s="21"/>
      <c r="KD3" s="22"/>
      <c r="KE3" s="20" t="s">
        <v>93</v>
      </c>
      <c r="KF3" s="21"/>
      <c r="KG3" s="22"/>
      <c r="KH3" s="20" t="s">
        <v>94</v>
      </c>
      <c r="KI3" s="21"/>
      <c r="KJ3" s="22"/>
      <c r="KK3" s="20" t="s">
        <v>95</v>
      </c>
      <c r="KL3" s="21"/>
      <c r="KM3" s="22"/>
      <c r="KN3" s="20" t="s">
        <v>96</v>
      </c>
      <c r="KO3" s="21"/>
      <c r="KP3" s="22"/>
      <c r="KQ3" s="20" t="s">
        <v>76</v>
      </c>
      <c r="KR3" s="21"/>
      <c r="KS3" s="22"/>
      <c r="KT3" s="20" t="s">
        <v>83</v>
      </c>
      <c r="KU3" s="21"/>
      <c r="KV3" s="22"/>
      <c r="KW3" s="20" t="s">
        <v>80</v>
      </c>
      <c r="KX3" s="21"/>
      <c r="KY3" s="22"/>
      <c r="KZ3" s="34" t="s">
        <v>257</v>
      </c>
      <c r="LA3" s="35"/>
      <c r="LB3" s="36"/>
    </row>
    <row r="4" spans="1:314" s="4" customFormat="1" ht="132" customHeight="1" x14ac:dyDescent="0.25">
      <c r="A4" s="46"/>
      <c r="B4" s="47"/>
      <c r="C4" s="26"/>
      <c r="D4" s="26"/>
      <c r="E4" s="26"/>
      <c r="F4" s="23" t="s">
        <v>97</v>
      </c>
      <c r="G4" s="24"/>
      <c r="H4" s="25"/>
      <c r="I4" s="23" t="s">
        <v>98</v>
      </c>
      <c r="J4" s="24"/>
      <c r="K4" s="25"/>
      <c r="L4" s="23" t="s">
        <v>99</v>
      </c>
      <c r="M4" s="24"/>
      <c r="N4" s="25"/>
      <c r="O4" s="23" t="s">
        <v>100</v>
      </c>
      <c r="P4" s="24"/>
      <c r="Q4" s="25"/>
      <c r="R4" s="26"/>
      <c r="S4" s="26"/>
      <c r="T4" s="26"/>
      <c r="U4" s="23" t="s">
        <v>102</v>
      </c>
      <c r="V4" s="24"/>
      <c r="W4" s="25"/>
      <c r="X4" s="23" t="s">
        <v>103</v>
      </c>
      <c r="Y4" s="24"/>
      <c r="Z4" s="25"/>
      <c r="AA4" s="23" t="s">
        <v>113</v>
      </c>
      <c r="AB4" s="24"/>
      <c r="AC4" s="25"/>
      <c r="AD4" s="23" t="s">
        <v>133</v>
      </c>
      <c r="AE4" s="24"/>
      <c r="AF4" s="25"/>
      <c r="AG4" s="23" t="s">
        <v>134</v>
      </c>
      <c r="AH4" s="24"/>
      <c r="AI4" s="25"/>
      <c r="AJ4" s="23" t="s">
        <v>130</v>
      </c>
      <c r="AK4" s="24"/>
      <c r="AL4" s="25"/>
      <c r="AM4" s="23" t="s">
        <v>126</v>
      </c>
      <c r="AN4" s="24"/>
      <c r="AO4" s="25"/>
      <c r="AP4" s="23" t="s">
        <v>127</v>
      </c>
      <c r="AQ4" s="24"/>
      <c r="AR4" s="25"/>
      <c r="AS4" s="23" t="s">
        <v>137</v>
      </c>
      <c r="AT4" s="24"/>
      <c r="AU4" s="25"/>
      <c r="AV4" s="23" t="s">
        <v>138</v>
      </c>
      <c r="AW4" s="24"/>
      <c r="AX4" s="25"/>
      <c r="AY4" s="23" t="s">
        <v>128</v>
      </c>
      <c r="AZ4" s="24"/>
      <c r="BA4" s="25"/>
      <c r="BB4" s="23" t="s">
        <v>114</v>
      </c>
      <c r="BC4" s="24"/>
      <c r="BD4" s="25"/>
      <c r="BE4" s="23" t="s">
        <v>115</v>
      </c>
      <c r="BF4" s="24"/>
      <c r="BG4" s="25"/>
      <c r="BH4" s="23" t="s">
        <v>116</v>
      </c>
      <c r="BI4" s="24"/>
      <c r="BJ4" s="25"/>
      <c r="BK4" s="23" t="s">
        <v>117</v>
      </c>
      <c r="BL4" s="24"/>
      <c r="BM4" s="25"/>
      <c r="BN4" s="23" t="s">
        <v>118</v>
      </c>
      <c r="BO4" s="24"/>
      <c r="BP4" s="25"/>
      <c r="BQ4" s="23" t="s">
        <v>119</v>
      </c>
      <c r="BR4" s="24"/>
      <c r="BS4" s="25"/>
      <c r="BT4" s="23" t="s">
        <v>114</v>
      </c>
      <c r="BU4" s="24"/>
      <c r="BV4" s="25"/>
      <c r="BW4" s="23" t="s">
        <v>120</v>
      </c>
      <c r="BX4" s="24"/>
      <c r="BY4" s="25"/>
      <c r="BZ4" s="23" t="s">
        <v>121</v>
      </c>
      <c r="CA4" s="24"/>
      <c r="CB4" s="25"/>
      <c r="CC4" s="23" t="s">
        <v>122</v>
      </c>
      <c r="CD4" s="24"/>
      <c r="CE4" s="25"/>
      <c r="CF4" s="23" t="s">
        <v>114</v>
      </c>
      <c r="CG4" s="24"/>
      <c r="CH4" s="25"/>
      <c r="CI4" s="23" t="s">
        <v>123</v>
      </c>
      <c r="CJ4" s="24"/>
      <c r="CK4" s="25"/>
      <c r="CL4" s="23" t="s">
        <v>124</v>
      </c>
      <c r="CM4" s="24"/>
      <c r="CN4" s="25"/>
      <c r="CO4" s="23" t="s">
        <v>105</v>
      </c>
      <c r="CP4" s="24"/>
      <c r="CQ4" s="25"/>
      <c r="CR4" s="23" t="s">
        <v>106</v>
      </c>
      <c r="CS4" s="24"/>
      <c r="CT4" s="25"/>
      <c r="CU4" s="23" t="s">
        <v>107</v>
      </c>
      <c r="CV4" s="24"/>
      <c r="CW4" s="25"/>
      <c r="CX4" s="23" t="s">
        <v>105</v>
      </c>
      <c r="CY4" s="24"/>
      <c r="CZ4" s="25"/>
      <c r="DA4" s="23" t="s">
        <v>108</v>
      </c>
      <c r="DB4" s="24"/>
      <c r="DC4" s="25"/>
      <c r="DD4" s="23" t="s">
        <v>104</v>
      </c>
      <c r="DE4" s="24"/>
      <c r="DF4" s="25"/>
      <c r="DG4" s="23" t="s">
        <v>101</v>
      </c>
      <c r="DH4" s="24"/>
      <c r="DI4" s="25"/>
      <c r="DJ4" s="23" t="s">
        <v>135</v>
      </c>
      <c r="DK4" s="24"/>
      <c r="DL4" s="25"/>
      <c r="DM4" s="23" t="s">
        <v>135</v>
      </c>
      <c r="DN4" s="24"/>
      <c r="DO4" s="25"/>
      <c r="DP4" s="23" t="s">
        <v>136</v>
      </c>
      <c r="DQ4" s="24"/>
      <c r="DR4" s="25"/>
      <c r="DS4" s="23" t="s">
        <v>135</v>
      </c>
      <c r="DT4" s="24"/>
      <c r="DU4" s="25"/>
      <c r="DV4" s="23" t="s">
        <v>111</v>
      </c>
      <c r="DW4" s="24"/>
      <c r="DX4" s="25"/>
      <c r="DY4" s="23" t="s">
        <v>112</v>
      </c>
      <c r="DZ4" s="24"/>
      <c r="EA4" s="25"/>
      <c r="EB4" s="23" t="s">
        <v>109</v>
      </c>
      <c r="EC4" s="24"/>
      <c r="ED4" s="25"/>
      <c r="EE4" s="23" t="s">
        <v>110</v>
      </c>
      <c r="EF4" s="24"/>
      <c r="EG4" s="25"/>
      <c r="EH4" s="23" t="s">
        <v>125</v>
      </c>
      <c r="EI4" s="24"/>
      <c r="EJ4" s="25"/>
      <c r="EK4" s="23" t="s">
        <v>129</v>
      </c>
      <c r="EL4" s="24"/>
      <c r="EM4" s="25"/>
      <c r="EN4" s="23" t="s">
        <v>130</v>
      </c>
      <c r="EO4" s="24"/>
      <c r="EP4" s="25"/>
      <c r="EQ4" s="23" t="s">
        <v>139</v>
      </c>
      <c r="ER4" s="24"/>
      <c r="ES4" s="25"/>
      <c r="ET4" s="23" t="s">
        <v>130</v>
      </c>
      <c r="EU4" s="24"/>
      <c r="EV4" s="25"/>
      <c r="EW4" s="23" t="s">
        <v>131</v>
      </c>
      <c r="EX4" s="24"/>
      <c r="EY4" s="25"/>
      <c r="EZ4" s="23" t="s">
        <v>132</v>
      </c>
      <c r="FA4" s="24"/>
      <c r="FB4" s="25"/>
      <c r="FC4" s="31"/>
      <c r="FD4" s="32"/>
      <c r="FE4" s="33"/>
      <c r="FF4" s="23" t="s">
        <v>141</v>
      </c>
      <c r="FG4" s="24"/>
      <c r="FH4" s="25"/>
      <c r="FI4" s="23" t="s">
        <v>142</v>
      </c>
      <c r="FJ4" s="24"/>
      <c r="FK4" s="25"/>
      <c r="FL4" s="23" t="s">
        <v>144</v>
      </c>
      <c r="FM4" s="24"/>
      <c r="FN4" s="25"/>
      <c r="FO4" s="23" t="s">
        <v>161</v>
      </c>
      <c r="FP4" s="24"/>
      <c r="FQ4" s="25"/>
      <c r="FR4" s="23" t="s">
        <v>162</v>
      </c>
      <c r="FS4" s="24"/>
      <c r="FT4" s="25"/>
      <c r="FU4" s="23" t="s">
        <v>156</v>
      </c>
      <c r="FV4" s="24"/>
      <c r="FW4" s="25"/>
      <c r="FX4" s="23" t="s">
        <v>163</v>
      </c>
      <c r="FY4" s="24"/>
      <c r="FZ4" s="25"/>
      <c r="GA4" s="23" t="s">
        <v>164</v>
      </c>
      <c r="GB4" s="24"/>
      <c r="GC4" s="25"/>
      <c r="GD4" s="23" t="s">
        <v>150</v>
      </c>
      <c r="GE4" s="24"/>
      <c r="GF4" s="25"/>
      <c r="GG4" s="23" t="s">
        <v>151</v>
      </c>
      <c r="GH4" s="24"/>
      <c r="GI4" s="25"/>
      <c r="GJ4" s="23" t="s">
        <v>150</v>
      </c>
      <c r="GK4" s="24"/>
      <c r="GL4" s="25"/>
      <c r="GM4" s="23" t="s">
        <v>152</v>
      </c>
      <c r="GN4" s="24"/>
      <c r="GO4" s="25"/>
      <c r="GP4" s="23" t="s">
        <v>153</v>
      </c>
      <c r="GQ4" s="24"/>
      <c r="GR4" s="25"/>
      <c r="GS4" s="23" t="s">
        <v>154</v>
      </c>
      <c r="GT4" s="24"/>
      <c r="GU4" s="25"/>
      <c r="GV4" s="23" t="s">
        <v>155</v>
      </c>
      <c r="GW4" s="24"/>
      <c r="GX4" s="25"/>
      <c r="GY4" s="23" t="s">
        <v>145</v>
      </c>
      <c r="GZ4" s="24"/>
      <c r="HA4" s="25"/>
      <c r="HB4" s="23" t="s">
        <v>146</v>
      </c>
      <c r="HC4" s="24"/>
      <c r="HD4" s="25"/>
      <c r="HE4" s="23" t="s">
        <v>147</v>
      </c>
      <c r="HF4" s="24"/>
      <c r="HG4" s="25"/>
      <c r="HH4" s="23" t="s">
        <v>148</v>
      </c>
      <c r="HI4" s="24"/>
      <c r="HJ4" s="25"/>
      <c r="HK4" s="23" t="s">
        <v>149</v>
      </c>
      <c r="HL4" s="24"/>
      <c r="HM4" s="25"/>
      <c r="HN4" s="23" t="s">
        <v>143</v>
      </c>
      <c r="HO4" s="24"/>
      <c r="HP4" s="25"/>
      <c r="HQ4" s="23" t="s">
        <v>158</v>
      </c>
      <c r="HR4" s="24"/>
      <c r="HS4" s="25"/>
      <c r="HT4" s="23" t="s">
        <v>159</v>
      </c>
      <c r="HU4" s="24"/>
      <c r="HV4" s="25"/>
      <c r="HW4" s="23" t="s">
        <v>157</v>
      </c>
      <c r="HX4" s="24"/>
      <c r="HY4" s="25"/>
      <c r="HZ4" s="23" t="s">
        <v>160</v>
      </c>
      <c r="IA4" s="24"/>
      <c r="IB4" s="25"/>
      <c r="IC4" s="23" t="s">
        <v>140</v>
      </c>
      <c r="ID4" s="24"/>
      <c r="IE4" s="25"/>
      <c r="IF4" s="31"/>
      <c r="IG4" s="32"/>
      <c r="IH4" s="33"/>
      <c r="II4" s="37" t="s">
        <v>258</v>
      </c>
      <c r="IJ4" s="37"/>
      <c r="IK4" s="37"/>
      <c r="IL4" s="38" t="s">
        <v>259</v>
      </c>
      <c r="IM4" s="39"/>
      <c r="IN4" s="40"/>
      <c r="IO4" s="23" t="s">
        <v>166</v>
      </c>
      <c r="IP4" s="24"/>
      <c r="IQ4" s="25"/>
      <c r="IR4" s="23" t="s">
        <v>174</v>
      </c>
      <c r="IS4" s="24"/>
      <c r="IT4" s="25"/>
      <c r="IU4" s="23" t="s">
        <v>166</v>
      </c>
      <c r="IV4" s="24"/>
      <c r="IW4" s="25"/>
      <c r="IX4" s="23" t="s">
        <v>167</v>
      </c>
      <c r="IY4" s="24"/>
      <c r="IZ4" s="25"/>
      <c r="JA4" s="23" t="s">
        <v>171</v>
      </c>
      <c r="JB4" s="24"/>
      <c r="JC4" s="25"/>
      <c r="JD4" s="23" t="s">
        <v>172</v>
      </c>
      <c r="JE4" s="24"/>
      <c r="JF4" s="25"/>
      <c r="JG4" s="23" t="s">
        <v>166</v>
      </c>
      <c r="JH4" s="24"/>
      <c r="JI4" s="25"/>
      <c r="JJ4" s="23" t="s">
        <v>173</v>
      </c>
      <c r="JK4" s="24"/>
      <c r="JL4" s="25"/>
      <c r="JM4" s="23" t="s">
        <v>167</v>
      </c>
      <c r="JN4" s="24"/>
      <c r="JO4" s="25"/>
      <c r="JP4" s="23" t="s">
        <v>166</v>
      </c>
      <c r="JQ4" s="24"/>
      <c r="JR4" s="25"/>
      <c r="JS4" s="23" t="s">
        <v>167</v>
      </c>
      <c r="JT4" s="24"/>
      <c r="JU4" s="25"/>
      <c r="JV4" s="23" t="s">
        <v>166</v>
      </c>
      <c r="JW4" s="24"/>
      <c r="JX4" s="25"/>
      <c r="JY4" s="23" t="s">
        <v>167</v>
      </c>
      <c r="JZ4" s="24"/>
      <c r="KA4" s="25"/>
      <c r="KB4" s="23" t="s">
        <v>168</v>
      </c>
      <c r="KC4" s="24"/>
      <c r="KD4" s="25"/>
      <c r="KE4" s="23" t="s">
        <v>166</v>
      </c>
      <c r="KF4" s="24"/>
      <c r="KG4" s="25"/>
      <c r="KH4" s="23" t="s">
        <v>166</v>
      </c>
      <c r="KI4" s="24"/>
      <c r="KJ4" s="25"/>
      <c r="KK4" s="23" t="s">
        <v>167</v>
      </c>
      <c r="KL4" s="24"/>
      <c r="KM4" s="25"/>
      <c r="KN4" s="23" t="s">
        <v>175</v>
      </c>
      <c r="KO4" s="24"/>
      <c r="KP4" s="25"/>
      <c r="KQ4" s="23" t="s">
        <v>165</v>
      </c>
      <c r="KR4" s="24"/>
      <c r="KS4" s="25"/>
      <c r="KT4" s="23" t="s">
        <v>170</v>
      </c>
      <c r="KU4" s="24"/>
      <c r="KV4" s="25"/>
      <c r="KW4" s="23" t="s">
        <v>169</v>
      </c>
      <c r="KX4" s="24"/>
      <c r="KY4" s="25"/>
      <c r="KZ4" s="41"/>
      <c r="LA4" s="42"/>
      <c r="LB4" s="43"/>
    </row>
    <row r="5" spans="1:314" s="4" customFormat="1" ht="51" customHeight="1" x14ac:dyDescent="0.25">
      <c r="A5" s="48"/>
      <c r="B5" s="49"/>
      <c r="C5" s="1" t="s">
        <v>211</v>
      </c>
      <c r="D5" s="1" t="s">
        <v>214</v>
      </c>
      <c r="E5" s="1" t="s">
        <v>212</v>
      </c>
      <c r="F5" s="1" t="s">
        <v>211</v>
      </c>
      <c r="G5" s="1" t="s">
        <v>214</v>
      </c>
      <c r="H5" s="1" t="s">
        <v>212</v>
      </c>
      <c r="I5" s="1" t="s">
        <v>211</v>
      </c>
      <c r="J5" s="1" t="s">
        <v>214</v>
      </c>
      <c r="K5" s="1" t="s">
        <v>212</v>
      </c>
      <c r="L5" s="1" t="s">
        <v>211</v>
      </c>
      <c r="M5" s="1" t="s">
        <v>214</v>
      </c>
      <c r="N5" s="1" t="s">
        <v>212</v>
      </c>
      <c r="O5" s="1" t="s">
        <v>211</v>
      </c>
      <c r="P5" s="1" t="s">
        <v>214</v>
      </c>
      <c r="Q5" s="1" t="s">
        <v>212</v>
      </c>
      <c r="R5" s="1" t="s">
        <v>211</v>
      </c>
      <c r="S5" s="1" t="s">
        <v>214</v>
      </c>
      <c r="T5" s="1" t="s">
        <v>212</v>
      </c>
      <c r="U5" s="1" t="s">
        <v>211</v>
      </c>
      <c r="V5" s="1" t="s">
        <v>214</v>
      </c>
      <c r="W5" s="1" t="s">
        <v>212</v>
      </c>
      <c r="X5" s="1" t="s">
        <v>211</v>
      </c>
      <c r="Y5" s="1" t="s">
        <v>214</v>
      </c>
      <c r="Z5" s="1" t="s">
        <v>212</v>
      </c>
      <c r="AA5" s="1" t="s">
        <v>211</v>
      </c>
      <c r="AB5" s="1" t="s">
        <v>214</v>
      </c>
      <c r="AC5" s="1" t="s">
        <v>212</v>
      </c>
      <c r="AD5" s="1" t="s">
        <v>211</v>
      </c>
      <c r="AE5" s="1" t="s">
        <v>214</v>
      </c>
      <c r="AF5" s="1" t="s">
        <v>212</v>
      </c>
      <c r="AG5" s="1" t="s">
        <v>211</v>
      </c>
      <c r="AH5" s="1" t="s">
        <v>214</v>
      </c>
      <c r="AI5" s="1" t="s">
        <v>212</v>
      </c>
      <c r="AJ5" s="1" t="s">
        <v>211</v>
      </c>
      <c r="AK5" s="1" t="s">
        <v>214</v>
      </c>
      <c r="AL5" s="1" t="s">
        <v>212</v>
      </c>
      <c r="AM5" s="1" t="s">
        <v>211</v>
      </c>
      <c r="AN5" s="1" t="s">
        <v>214</v>
      </c>
      <c r="AO5" s="1" t="s">
        <v>212</v>
      </c>
      <c r="AP5" s="1" t="s">
        <v>211</v>
      </c>
      <c r="AQ5" s="1" t="s">
        <v>214</v>
      </c>
      <c r="AR5" s="1" t="s">
        <v>212</v>
      </c>
      <c r="AS5" s="1" t="s">
        <v>211</v>
      </c>
      <c r="AT5" s="1" t="s">
        <v>214</v>
      </c>
      <c r="AU5" s="1" t="s">
        <v>212</v>
      </c>
      <c r="AV5" s="1" t="s">
        <v>211</v>
      </c>
      <c r="AW5" s="1" t="s">
        <v>214</v>
      </c>
      <c r="AX5" s="1" t="s">
        <v>212</v>
      </c>
      <c r="AY5" s="1" t="s">
        <v>211</v>
      </c>
      <c r="AZ5" s="1" t="s">
        <v>214</v>
      </c>
      <c r="BA5" s="1" t="s">
        <v>212</v>
      </c>
      <c r="BB5" s="1" t="s">
        <v>211</v>
      </c>
      <c r="BC5" s="1" t="s">
        <v>214</v>
      </c>
      <c r="BD5" s="1" t="s">
        <v>212</v>
      </c>
      <c r="BE5" s="1" t="s">
        <v>211</v>
      </c>
      <c r="BF5" s="1" t="s">
        <v>214</v>
      </c>
      <c r="BG5" s="1" t="s">
        <v>212</v>
      </c>
      <c r="BH5" s="1" t="s">
        <v>211</v>
      </c>
      <c r="BI5" s="1" t="s">
        <v>214</v>
      </c>
      <c r="BJ5" s="1" t="s">
        <v>212</v>
      </c>
      <c r="BK5" s="1" t="s">
        <v>211</v>
      </c>
      <c r="BL5" s="1" t="s">
        <v>214</v>
      </c>
      <c r="BM5" s="1" t="s">
        <v>212</v>
      </c>
      <c r="BN5" s="1" t="s">
        <v>211</v>
      </c>
      <c r="BO5" s="1" t="s">
        <v>214</v>
      </c>
      <c r="BP5" s="1" t="s">
        <v>212</v>
      </c>
      <c r="BQ5" s="1" t="s">
        <v>211</v>
      </c>
      <c r="BR5" s="1" t="s">
        <v>214</v>
      </c>
      <c r="BS5" s="1" t="s">
        <v>212</v>
      </c>
      <c r="BT5" s="1" t="s">
        <v>211</v>
      </c>
      <c r="BU5" s="1" t="s">
        <v>214</v>
      </c>
      <c r="BV5" s="1" t="s">
        <v>212</v>
      </c>
      <c r="BW5" s="1" t="s">
        <v>211</v>
      </c>
      <c r="BX5" s="1" t="s">
        <v>214</v>
      </c>
      <c r="BY5" s="1" t="s">
        <v>212</v>
      </c>
      <c r="BZ5" s="1" t="s">
        <v>211</v>
      </c>
      <c r="CA5" s="1" t="s">
        <v>214</v>
      </c>
      <c r="CB5" s="1" t="s">
        <v>212</v>
      </c>
      <c r="CC5" s="1" t="s">
        <v>211</v>
      </c>
      <c r="CD5" s="1" t="s">
        <v>214</v>
      </c>
      <c r="CE5" s="1" t="s">
        <v>212</v>
      </c>
      <c r="CF5" s="1" t="s">
        <v>211</v>
      </c>
      <c r="CG5" s="1" t="s">
        <v>214</v>
      </c>
      <c r="CH5" s="1" t="s">
        <v>212</v>
      </c>
      <c r="CI5" s="1" t="s">
        <v>211</v>
      </c>
      <c r="CJ5" s="1" t="s">
        <v>214</v>
      </c>
      <c r="CK5" s="1" t="s">
        <v>212</v>
      </c>
      <c r="CL5" s="1" t="s">
        <v>211</v>
      </c>
      <c r="CM5" s="1" t="s">
        <v>214</v>
      </c>
      <c r="CN5" s="1" t="s">
        <v>212</v>
      </c>
      <c r="CO5" s="1" t="s">
        <v>211</v>
      </c>
      <c r="CP5" s="1" t="s">
        <v>214</v>
      </c>
      <c r="CQ5" s="1" t="s">
        <v>212</v>
      </c>
      <c r="CR5" s="1" t="s">
        <v>211</v>
      </c>
      <c r="CS5" s="1" t="s">
        <v>214</v>
      </c>
      <c r="CT5" s="1" t="s">
        <v>212</v>
      </c>
      <c r="CU5" s="1" t="s">
        <v>211</v>
      </c>
      <c r="CV5" s="1" t="s">
        <v>214</v>
      </c>
      <c r="CW5" s="1" t="s">
        <v>212</v>
      </c>
      <c r="CX5" s="1" t="s">
        <v>211</v>
      </c>
      <c r="CY5" s="1" t="s">
        <v>214</v>
      </c>
      <c r="CZ5" s="1" t="s">
        <v>212</v>
      </c>
      <c r="DA5" s="1" t="s">
        <v>211</v>
      </c>
      <c r="DB5" s="1" t="s">
        <v>214</v>
      </c>
      <c r="DC5" s="1" t="s">
        <v>212</v>
      </c>
      <c r="DD5" s="1" t="s">
        <v>211</v>
      </c>
      <c r="DE5" s="1" t="s">
        <v>214</v>
      </c>
      <c r="DF5" s="1" t="s">
        <v>212</v>
      </c>
      <c r="DG5" s="1" t="s">
        <v>211</v>
      </c>
      <c r="DH5" s="1" t="s">
        <v>214</v>
      </c>
      <c r="DI5" s="1" t="s">
        <v>212</v>
      </c>
      <c r="DJ5" s="1" t="s">
        <v>211</v>
      </c>
      <c r="DK5" s="1" t="s">
        <v>214</v>
      </c>
      <c r="DL5" s="1" t="s">
        <v>212</v>
      </c>
      <c r="DM5" s="1" t="s">
        <v>211</v>
      </c>
      <c r="DN5" s="1" t="s">
        <v>214</v>
      </c>
      <c r="DO5" s="1" t="s">
        <v>212</v>
      </c>
      <c r="DP5" s="1" t="s">
        <v>211</v>
      </c>
      <c r="DQ5" s="1" t="s">
        <v>214</v>
      </c>
      <c r="DR5" s="1" t="s">
        <v>212</v>
      </c>
      <c r="DS5" s="1" t="s">
        <v>211</v>
      </c>
      <c r="DT5" s="1" t="s">
        <v>214</v>
      </c>
      <c r="DU5" s="1" t="s">
        <v>212</v>
      </c>
      <c r="DV5" s="1" t="s">
        <v>211</v>
      </c>
      <c r="DW5" s="1" t="s">
        <v>214</v>
      </c>
      <c r="DX5" s="1" t="s">
        <v>212</v>
      </c>
      <c r="DY5" s="1" t="s">
        <v>211</v>
      </c>
      <c r="DZ5" s="1" t="s">
        <v>214</v>
      </c>
      <c r="EA5" s="1" t="s">
        <v>212</v>
      </c>
      <c r="EB5" s="1" t="s">
        <v>211</v>
      </c>
      <c r="EC5" s="1" t="s">
        <v>214</v>
      </c>
      <c r="ED5" s="1" t="s">
        <v>212</v>
      </c>
      <c r="EE5" s="1" t="s">
        <v>211</v>
      </c>
      <c r="EF5" s="1" t="s">
        <v>214</v>
      </c>
      <c r="EG5" s="1" t="s">
        <v>212</v>
      </c>
      <c r="EH5" s="1" t="s">
        <v>211</v>
      </c>
      <c r="EI5" s="1" t="s">
        <v>214</v>
      </c>
      <c r="EJ5" s="1" t="s">
        <v>212</v>
      </c>
      <c r="EK5" s="1" t="s">
        <v>211</v>
      </c>
      <c r="EL5" s="1" t="s">
        <v>214</v>
      </c>
      <c r="EM5" s="1" t="s">
        <v>212</v>
      </c>
      <c r="EN5" s="1" t="s">
        <v>211</v>
      </c>
      <c r="EO5" s="1" t="s">
        <v>214</v>
      </c>
      <c r="EP5" s="1" t="s">
        <v>212</v>
      </c>
      <c r="EQ5" s="1" t="s">
        <v>211</v>
      </c>
      <c r="ER5" s="1" t="s">
        <v>214</v>
      </c>
      <c r="ES5" s="1" t="s">
        <v>212</v>
      </c>
      <c r="ET5" s="1" t="s">
        <v>211</v>
      </c>
      <c r="EU5" s="1" t="s">
        <v>214</v>
      </c>
      <c r="EV5" s="1" t="s">
        <v>212</v>
      </c>
      <c r="EW5" s="1" t="s">
        <v>211</v>
      </c>
      <c r="EX5" s="1" t="s">
        <v>214</v>
      </c>
      <c r="EY5" s="1" t="s">
        <v>212</v>
      </c>
      <c r="EZ5" s="1" t="s">
        <v>211</v>
      </c>
      <c r="FA5" s="1" t="s">
        <v>214</v>
      </c>
      <c r="FB5" s="1" t="s">
        <v>212</v>
      </c>
      <c r="FC5" s="1" t="s">
        <v>211</v>
      </c>
      <c r="FD5" s="1" t="s">
        <v>214</v>
      </c>
      <c r="FE5" s="1" t="s">
        <v>212</v>
      </c>
      <c r="FF5" s="1" t="s">
        <v>211</v>
      </c>
      <c r="FG5" s="1" t="s">
        <v>214</v>
      </c>
      <c r="FH5" s="1" t="s">
        <v>212</v>
      </c>
      <c r="FI5" s="1" t="s">
        <v>211</v>
      </c>
      <c r="FJ5" s="1" t="s">
        <v>214</v>
      </c>
      <c r="FK5" s="1" t="s">
        <v>212</v>
      </c>
      <c r="FL5" s="1" t="s">
        <v>211</v>
      </c>
      <c r="FM5" s="1" t="s">
        <v>214</v>
      </c>
      <c r="FN5" s="1" t="s">
        <v>212</v>
      </c>
      <c r="FO5" s="1" t="s">
        <v>211</v>
      </c>
      <c r="FP5" s="1" t="s">
        <v>214</v>
      </c>
      <c r="FQ5" s="1" t="s">
        <v>212</v>
      </c>
      <c r="FR5" s="1" t="s">
        <v>211</v>
      </c>
      <c r="FS5" s="1" t="s">
        <v>214</v>
      </c>
      <c r="FT5" s="1" t="s">
        <v>212</v>
      </c>
      <c r="FU5" s="1" t="s">
        <v>211</v>
      </c>
      <c r="FV5" s="1" t="s">
        <v>214</v>
      </c>
      <c r="FW5" s="1" t="s">
        <v>212</v>
      </c>
      <c r="FX5" s="1" t="s">
        <v>211</v>
      </c>
      <c r="FY5" s="1" t="s">
        <v>214</v>
      </c>
      <c r="FZ5" s="1" t="s">
        <v>212</v>
      </c>
      <c r="GA5" s="1" t="s">
        <v>211</v>
      </c>
      <c r="GB5" s="1" t="s">
        <v>214</v>
      </c>
      <c r="GC5" s="1" t="s">
        <v>212</v>
      </c>
      <c r="GD5" s="1" t="s">
        <v>211</v>
      </c>
      <c r="GE5" s="1" t="s">
        <v>214</v>
      </c>
      <c r="GF5" s="1" t="s">
        <v>212</v>
      </c>
      <c r="GG5" s="1" t="s">
        <v>211</v>
      </c>
      <c r="GH5" s="1" t="s">
        <v>214</v>
      </c>
      <c r="GI5" s="1" t="s">
        <v>212</v>
      </c>
      <c r="GJ5" s="1" t="s">
        <v>211</v>
      </c>
      <c r="GK5" s="1" t="s">
        <v>214</v>
      </c>
      <c r="GL5" s="1" t="s">
        <v>212</v>
      </c>
      <c r="GM5" s="1" t="s">
        <v>211</v>
      </c>
      <c r="GN5" s="1" t="s">
        <v>214</v>
      </c>
      <c r="GO5" s="1" t="s">
        <v>212</v>
      </c>
      <c r="GP5" s="1" t="s">
        <v>211</v>
      </c>
      <c r="GQ5" s="1" t="s">
        <v>214</v>
      </c>
      <c r="GR5" s="1" t="s">
        <v>212</v>
      </c>
      <c r="GS5" s="1" t="s">
        <v>211</v>
      </c>
      <c r="GT5" s="1" t="s">
        <v>214</v>
      </c>
      <c r="GU5" s="1" t="s">
        <v>212</v>
      </c>
      <c r="GV5" s="1" t="s">
        <v>211</v>
      </c>
      <c r="GW5" s="1" t="s">
        <v>214</v>
      </c>
      <c r="GX5" s="1" t="s">
        <v>212</v>
      </c>
      <c r="GY5" s="1" t="s">
        <v>211</v>
      </c>
      <c r="GZ5" s="1" t="s">
        <v>214</v>
      </c>
      <c r="HA5" s="1" t="s">
        <v>212</v>
      </c>
      <c r="HB5" s="1" t="s">
        <v>211</v>
      </c>
      <c r="HC5" s="1" t="s">
        <v>214</v>
      </c>
      <c r="HD5" s="1" t="s">
        <v>212</v>
      </c>
      <c r="HE5" s="1" t="s">
        <v>211</v>
      </c>
      <c r="HF5" s="1" t="s">
        <v>214</v>
      </c>
      <c r="HG5" s="1" t="s">
        <v>212</v>
      </c>
      <c r="HH5" s="1" t="s">
        <v>211</v>
      </c>
      <c r="HI5" s="1" t="s">
        <v>214</v>
      </c>
      <c r="HJ5" s="1" t="s">
        <v>212</v>
      </c>
      <c r="HK5" s="1" t="s">
        <v>211</v>
      </c>
      <c r="HL5" s="1" t="s">
        <v>214</v>
      </c>
      <c r="HM5" s="1" t="s">
        <v>212</v>
      </c>
      <c r="HN5" s="1" t="s">
        <v>211</v>
      </c>
      <c r="HO5" s="1" t="s">
        <v>214</v>
      </c>
      <c r="HP5" s="1" t="s">
        <v>212</v>
      </c>
      <c r="HQ5" s="1" t="s">
        <v>211</v>
      </c>
      <c r="HR5" s="1" t="s">
        <v>214</v>
      </c>
      <c r="HS5" s="1" t="s">
        <v>212</v>
      </c>
      <c r="HT5" s="1" t="s">
        <v>211</v>
      </c>
      <c r="HU5" s="1" t="s">
        <v>214</v>
      </c>
      <c r="HV5" s="1" t="s">
        <v>212</v>
      </c>
      <c r="HW5" s="1" t="s">
        <v>211</v>
      </c>
      <c r="HX5" s="1" t="s">
        <v>214</v>
      </c>
      <c r="HY5" s="1" t="s">
        <v>212</v>
      </c>
      <c r="HZ5" s="1" t="s">
        <v>211</v>
      </c>
      <c r="IA5" s="1" t="s">
        <v>214</v>
      </c>
      <c r="IB5" s="1" t="s">
        <v>212</v>
      </c>
      <c r="IC5" s="1" t="s">
        <v>211</v>
      </c>
      <c r="ID5" s="1" t="s">
        <v>214</v>
      </c>
      <c r="IE5" s="1" t="s">
        <v>212</v>
      </c>
      <c r="IF5" s="1" t="s">
        <v>211</v>
      </c>
      <c r="IG5" s="1" t="s">
        <v>214</v>
      </c>
      <c r="IH5" s="1" t="s">
        <v>212</v>
      </c>
      <c r="II5" s="1" t="s">
        <v>211</v>
      </c>
      <c r="IJ5" s="1" t="s">
        <v>214</v>
      </c>
      <c r="IK5" s="1" t="s">
        <v>212</v>
      </c>
      <c r="IL5" s="1" t="s">
        <v>211</v>
      </c>
      <c r="IM5" s="1" t="s">
        <v>214</v>
      </c>
      <c r="IN5" s="1" t="s">
        <v>212</v>
      </c>
      <c r="IO5" s="1" t="s">
        <v>211</v>
      </c>
      <c r="IP5" s="1" t="s">
        <v>214</v>
      </c>
      <c r="IQ5" s="1" t="s">
        <v>212</v>
      </c>
      <c r="IR5" s="1" t="s">
        <v>211</v>
      </c>
      <c r="IS5" s="1" t="s">
        <v>214</v>
      </c>
      <c r="IT5" s="1" t="s">
        <v>212</v>
      </c>
      <c r="IU5" s="1" t="s">
        <v>211</v>
      </c>
      <c r="IV5" s="1" t="s">
        <v>214</v>
      </c>
      <c r="IW5" s="1" t="s">
        <v>212</v>
      </c>
      <c r="IX5" s="1" t="s">
        <v>211</v>
      </c>
      <c r="IY5" s="1" t="s">
        <v>214</v>
      </c>
      <c r="IZ5" s="1" t="s">
        <v>212</v>
      </c>
      <c r="JA5" s="1" t="s">
        <v>211</v>
      </c>
      <c r="JB5" s="1" t="s">
        <v>214</v>
      </c>
      <c r="JC5" s="1" t="s">
        <v>212</v>
      </c>
      <c r="JD5" s="1" t="s">
        <v>211</v>
      </c>
      <c r="JE5" s="1" t="s">
        <v>214</v>
      </c>
      <c r="JF5" s="1" t="s">
        <v>212</v>
      </c>
      <c r="JG5" s="1" t="s">
        <v>211</v>
      </c>
      <c r="JH5" s="1" t="s">
        <v>214</v>
      </c>
      <c r="JI5" s="1" t="s">
        <v>212</v>
      </c>
      <c r="JJ5" s="1" t="s">
        <v>211</v>
      </c>
      <c r="JK5" s="1" t="s">
        <v>214</v>
      </c>
      <c r="JL5" s="1" t="s">
        <v>212</v>
      </c>
      <c r="JM5" s="1" t="s">
        <v>211</v>
      </c>
      <c r="JN5" s="1" t="s">
        <v>214</v>
      </c>
      <c r="JO5" s="1" t="s">
        <v>212</v>
      </c>
      <c r="JP5" s="1" t="s">
        <v>211</v>
      </c>
      <c r="JQ5" s="1" t="s">
        <v>214</v>
      </c>
      <c r="JR5" s="1" t="s">
        <v>212</v>
      </c>
      <c r="JS5" s="1" t="s">
        <v>211</v>
      </c>
      <c r="JT5" s="1" t="s">
        <v>214</v>
      </c>
      <c r="JU5" s="1" t="s">
        <v>212</v>
      </c>
      <c r="JV5" s="1" t="s">
        <v>211</v>
      </c>
      <c r="JW5" s="1" t="s">
        <v>214</v>
      </c>
      <c r="JX5" s="1" t="s">
        <v>212</v>
      </c>
      <c r="JY5" s="1" t="s">
        <v>211</v>
      </c>
      <c r="JZ5" s="1" t="s">
        <v>214</v>
      </c>
      <c r="KA5" s="1" t="s">
        <v>212</v>
      </c>
      <c r="KB5" s="1" t="s">
        <v>211</v>
      </c>
      <c r="KC5" s="1" t="s">
        <v>214</v>
      </c>
      <c r="KD5" s="1" t="s">
        <v>212</v>
      </c>
      <c r="KE5" s="1" t="s">
        <v>211</v>
      </c>
      <c r="KF5" s="1" t="s">
        <v>214</v>
      </c>
      <c r="KG5" s="1" t="s">
        <v>212</v>
      </c>
      <c r="KH5" s="1" t="s">
        <v>211</v>
      </c>
      <c r="KI5" s="1" t="s">
        <v>214</v>
      </c>
      <c r="KJ5" s="1" t="s">
        <v>212</v>
      </c>
      <c r="KK5" s="1" t="s">
        <v>211</v>
      </c>
      <c r="KL5" s="1" t="s">
        <v>214</v>
      </c>
      <c r="KM5" s="1" t="s">
        <v>212</v>
      </c>
      <c r="KN5" s="1" t="s">
        <v>211</v>
      </c>
      <c r="KO5" s="1" t="s">
        <v>214</v>
      </c>
      <c r="KP5" s="1" t="s">
        <v>212</v>
      </c>
      <c r="KQ5" s="1" t="s">
        <v>211</v>
      </c>
      <c r="KR5" s="1" t="s">
        <v>214</v>
      </c>
      <c r="KS5" s="1" t="s">
        <v>212</v>
      </c>
      <c r="KT5" s="1" t="s">
        <v>211</v>
      </c>
      <c r="KU5" s="1" t="s">
        <v>214</v>
      </c>
      <c r="KV5" s="1" t="s">
        <v>212</v>
      </c>
      <c r="KW5" s="1" t="s">
        <v>211</v>
      </c>
      <c r="KX5" s="1" t="s">
        <v>214</v>
      </c>
      <c r="KY5" s="1" t="s">
        <v>212</v>
      </c>
      <c r="KZ5" s="1" t="s">
        <v>211</v>
      </c>
      <c r="LA5" s="1" t="s">
        <v>214</v>
      </c>
      <c r="LB5" s="1" t="s">
        <v>212</v>
      </c>
    </row>
    <row r="6" spans="1:314" s="61" customFormat="1" x14ac:dyDescent="0.25">
      <c r="A6" s="59" t="s">
        <v>215</v>
      </c>
      <c r="B6" s="60" t="s">
        <v>216</v>
      </c>
      <c r="C6" s="57">
        <f>SUM(C7:C37)</f>
        <v>4479524.3</v>
      </c>
      <c r="D6" s="57">
        <f>SUM(D7:D37)</f>
        <v>3694202.8328499999</v>
      </c>
      <c r="E6" s="53">
        <f>D6/C6</f>
        <v>0.824686414325289</v>
      </c>
      <c r="F6" s="57">
        <f t="shared" ref="F6:G6" si="0">SUM(F7:F37)</f>
        <v>0</v>
      </c>
      <c r="G6" s="57">
        <f t="shared" si="0"/>
        <v>0</v>
      </c>
      <c r="H6" s="53" t="s">
        <v>260</v>
      </c>
      <c r="I6" s="57">
        <f>SUM(I7:I37)</f>
        <v>4004402</v>
      </c>
      <c r="J6" s="57">
        <f>SUM(J7:J37)</f>
        <v>3505983.0580000002</v>
      </c>
      <c r="K6" s="53">
        <f>J6/I6</f>
        <v>0.87553224126848406</v>
      </c>
      <c r="L6" s="57">
        <f t="shared" ref="L6:M6" si="1">SUM(L7:L37)</f>
        <v>475122.29999999993</v>
      </c>
      <c r="M6" s="57">
        <f t="shared" si="1"/>
        <v>188219.77485000002</v>
      </c>
      <c r="N6" s="53">
        <f t="shared" ref="N6:N44" si="2">M6/L6</f>
        <v>0.39615015933792214</v>
      </c>
      <c r="O6" s="57">
        <f t="shared" ref="O6:P6" si="3">SUM(O7:O37)</f>
        <v>0</v>
      </c>
      <c r="P6" s="57">
        <f t="shared" si="3"/>
        <v>0</v>
      </c>
      <c r="Q6" s="53" t="s">
        <v>260</v>
      </c>
      <c r="R6" s="57">
        <f t="shared" ref="R6:S6" si="4">SUM(R7:R37)</f>
        <v>4750134.3527499996</v>
      </c>
      <c r="S6" s="57">
        <f t="shared" si="4"/>
        <v>2574728.8493999997</v>
      </c>
      <c r="T6" s="53">
        <f t="shared" ref="T6:T44" si="5">S6/R6</f>
        <v>0.54203284753607228</v>
      </c>
      <c r="U6" s="57">
        <f t="shared" ref="U6:V6" si="6">SUM(U7:U37)</f>
        <v>1966824.4000000004</v>
      </c>
      <c r="V6" s="57">
        <f t="shared" si="6"/>
        <v>1536968.0429999998</v>
      </c>
      <c r="W6" s="53">
        <f t="shared" ref="W6:W44" si="7">V6/U6</f>
        <v>0.78144649974852842</v>
      </c>
      <c r="X6" s="57">
        <f t="shared" ref="X6:Y6" si="8">SUM(X7:X37)</f>
        <v>532713.30000000005</v>
      </c>
      <c r="Y6" s="57">
        <f t="shared" si="8"/>
        <v>294619.45587000001</v>
      </c>
      <c r="Z6" s="53">
        <f t="shared" ref="Z6:Z44" si="9">Y6/X6</f>
        <v>0.55305444010877891</v>
      </c>
      <c r="AA6" s="57">
        <f t="shared" ref="AA6:AB6" si="10">SUM(AA7:AA37)</f>
        <v>3000</v>
      </c>
      <c r="AB6" s="57">
        <f t="shared" si="10"/>
        <v>0</v>
      </c>
      <c r="AC6" s="53">
        <f t="shared" ref="AC6:AC44" si="11">AB6/AA6</f>
        <v>0</v>
      </c>
      <c r="AD6" s="57">
        <f t="shared" ref="AD6:AE6" si="12">SUM(AD7:AD37)</f>
        <v>81179.399999999994</v>
      </c>
      <c r="AE6" s="57">
        <f t="shared" si="12"/>
        <v>0</v>
      </c>
      <c r="AF6" s="53">
        <f t="shared" ref="AF6:AF44" si="13">AE6/AD6</f>
        <v>0</v>
      </c>
      <c r="AG6" s="57">
        <f t="shared" ref="AG6:AH6" si="14">SUM(AG7:AG37)</f>
        <v>0</v>
      </c>
      <c r="AH6" s="57">
        <f t="shared" si="14"/>
        <v>0</v>
      </c>
      <c r="AI6" s="53" t="s">
        <v>260</v>
      </c>
      <c r="AJ6" s="57">
        <f t="shared" ref="AJ6:AK6" si="15">SUM(AJ7:AJ37)</f>
        <v>0</v>
      </c>
      <c r="AK6" s="57">
        <f t="shared" si="15"/>
        <v>0</v>
      </c>
      <c r="AL6" s="53" t="s">
        <v>260</v>
      </c>
      <c r="AM6" s="57">
        <f t="shared" ref="AM6:AN6" si="16">SUM(AM7:AM37)</f>
        <v>0</v>
      </c>
      <c r="AN6" s="57">
        <f t="shared" si="16"/>
        <v>0</v>
      </c>
      <c r="AO6" s="53" t="s">
        <v>260</v>
      </c>
      <c r="AP6" s="57">
        <f t="shared" ref="AP6:AQ6" si="17">SUM(AP7:AP37)</f>
        <v>29301.420000000002</v>
      </c>
      <c r="AQ6" s="57">
        <f t="shared" si="17"/>
        <v>23965.420979999999</v>
      </c>
      <c r="AR6" s="53">
        <f t="shared" ref="AR6:AR44" si="18">AQ6/AP6</f>
        <v>0.81789281816376125</v>
      </c>
      <c r="AS6" s="57">
        <f t="shared" ref="AS6:AT6" si="19">SUM(AS7:AS37)</f>
        <v>0</v>
      </c>
      <c r="AT6" s="57">
        <f t="shared" si="19"/>
        <v>0</v>
      </c>
      <c r="AU6" s="53" t="s">
        <v>260</v>
      </c>
      <c r="AV6" s="57">
        <f t="shared" ref="AV6:AW6" si="20">SUM(AV7:AV37)</f>
        <v>113816.42500000002</v>
      </c>
      <c r="AW6" s="57">
        <f t="shared" si="20"/>
        <v>32758.236750000004</v>
      </c>
      <c r="AX6" s="53">
        <f t="shared" ref="AX6:AX44" si="21">AW6/AV6</f>
        <v>0.28781642675914304</v>
      </c>
      <c r="AY6" s="57">
        <f>SUM(AY7:AY37)</f>
        <v>204757.44873</v>
      </c>
      <c r="AZ6" s="57">
        <f>SUM(AZ7:AZ37)</f>
        <v>34309.083500000001</v>
      </c>
      <c r="BA6" s="53">
        <f t="shared" ref="BA6:BA44" si="22">AZ6/AY6</f>
        <v>0.16755963562156462</v>
      </c>
      <c r="BB6" s="57">
        <f t="shared" ref="BB6:BC6" si="23">SUM(BB7:BB37)</f>
        <v>42238.8</v>
      </c>
      <c r="BC6" s="57">
        <f t="shared" si="23"/>
        <v>2471.6339899999998</v>
      </c>
      <c r="BD6" s="53">
        <f t="shared" ref="BD6:BD44" si="24">BC6/BB6</f>
        <v>5.8515724641798529E-2</v>
      </c>
      <c r="BE6" s="57">
        <f t="shared" ref="BE6:BF6" si="25">SUM(BE7:BE37)</f>
        <v>256377.79819</v>
      </c>
      <c r="BF6" s="57">
        <f t="shared" si="25"/>
        <v>15550.641340000002</v>
      </c>
      <c r="BG6" s="53">
        <f t="shared" ref="BG6:BG44" si="26">BF6/BE6</f>
        <v>6.0655179386771695E-2</v>
      </c>
      <c r="BH6" s="57">
        <f t="shared" ref="BH6:BI6" si="27">SUM(BH7:BH37)</f>
        <v>0</v>
      </c>
      <c r="BI6" s="57">
        <f t="shared" si="27"/>
        <v>0</v>
      </c>
      <c r="BJ6" s="53" t="s">
        <v>260</v>
      </c>
      <c r="BK6" s="57">
        <f t="shared" ref="BK6:BL6" si="28">SUM(BK7:BK37)</f>
        <v>284229</v>
      </c>
      <c r="BL6" s="57">
        <f t="shared" si="28"/>
        <v>397.45936</v>
      </c>
      <c r="BM6" s="53">
        <f t="shared" ref="BM6:BM44" si="29">BL6/BK6</f>
        <v>1.3983772239989586E-3</v>
      </c>
      <c r="BN6" s="57">
        <f t="shared" ref="BN6:BO6" si="30">SUM(BN7:BN37)</f>
        <v>19164.900000000001</v>
      </c>
      <c r="BO6" s="57">
        <f t="shared" si="30"/>
        <v>0</v>
      </c>
      <c r="BP6" s="53">
        <f t="shared" ref="BP6:BP44" si="31">BO6/BN6</f>
        <v>0</v>
      </c>
      <c r="BQ6" s="57">
        <f t="shared" ref="BQ6:BR6" si="32">SUM(BQ7:BQ37)</f>
        <v>21729.142260000001</v>
      </c>
      <c r="BR6" s="57">
        <f t="shared" si="32"/>
        <v>12551.21859</v>
      </c>
      <c r="BS6" s="53">
        <f t="shared" ref="BS6:BS44" si="33">BR6/BQ6</f>
        <v>0.577621446802567</v>
      </c>
      <c r="BT6" s="57">
        <f t="shared" ref="BT6:BU6" si="34">SUM(BT7:BT37)</f>
        <v>47714.399999999994</v>
      </c>
      <c r="BU6" s="57">
        <f t="shared" si="34"/>
        <v>2322.2410100000002</v>
      </c>
      <c r="BV6" s="53">
        <f t="shared" ref="BV6:BV44" si="35">BU6/BT6</f>
        <v>4.8669605192562422E-2</v>
      </c>
      <c r="BW6" s="57">
        <f t="shared" ref="BW6:BX6" si="36">SUM(BW7:BW37)</f>
        <v>72169.199999999968</v>
      </c>
      <c r="BX6" s="57">
        <f t="shared" si="36"/>
        <v>27460.566349999994</v>
      </c>
      <c r="BY6" s="53">
        <f t="shared" ref="BY6:BY44" si="37">BX6/BW6</f>
        <v>0.38050257381265146</v>
      </c>
      <c r="BZ6" s="57">
        <f t="shared" ref="BZ6:CA6" si="38">SUM(BZ7:BZ37)</f>
        <v>48183.026030000001</v>
      </c>
      <c r="CA6" s="57">
        <f t="shared" si="38"/>
        <v>10388.41188</v>
      </c>
      <c r="CB6" s="53">
        <f t="shared" ref="CB6:CB44" si="39">CA6/BZ6</f>
        <v>0.21560314359525501</v>
      </c>
      <c r="CC6" s="57">
        <f t="shared" ref="CC6:CD6" si="40">SUM(CC7:CC37)</f>
        <v>32846.1</v>
      </c>
      <c r="CD6" s="57">
        <f t="shared" si="40"/>
        <v>12479.77096</v>
      </c>
      <c r="CE6" s="53">
        <f t="shared" ref="CE6:CE44" si="41">CD6/CC6</f>
        <v>0.37994681134137692</v>
      </c>
      <c r="CF6" s="57">
        <f t="shared" ref="CF6:CG6" si="42">SUM(CF7:CF37)</f>
        <v>6650.6</v>
      </c>
      <c r="CG6" s="57">
        <f t="shared" si="42"/>
        <v>219.77999</v>
      </c>
      <c r="CH6" s="53">
        <f t="shared" ref="CH6:CH44" si="43">CG6/CF6</f>
        <v>3.3046640904580038E-2</v>
      </c>
      <c r="CI6" s="57">
        <f t="shared" ref="CI6:CJ6" si="44">SUM(CI7:CI37)</f>
        <v>36414</v>
      </c>
      <c r="CJ6" s="57">
        <f t="shared" si="44"/>
        <v>2142</v>
      </c>
      <c r="CK6" s="53">
        <f t="shared" ref="CK6:CK44" si="45">CJ6/CI6</f>
        <v>5.8823529411764705E-2</v>
      </c>
      <c r="CL6" s="57">
        <f t="shared" ref="CL6:CM6" si="46">SUM(CL7:CL37)</f>
        <v>31150.299999999992</v>
      </c>
      <c r="CM6" s="57">
        <f t="shared" si="46"/>
        <v>24202.599999999995</v>
      </c>
      <c r="CN6" s="53">
        <f t="shared" ref="CN6:CN44" si="47">CM6/CL6</f>
        <v>0.7769620196274194</v>
      </c>
      <c r="CO6" s="57">
        <f t="shared" ref="CO6:CP6" si="48">SUM(CO7:CO37)</f>
        <v>2060.8743899999999</v>
      </c>
      <c r="CP6" s="57">
        <f t="shared" si="48"/>
        <v>2004.6021699999999</v>
      </c>
      <c r="CQ6" s="53">
        <f t="shared" ref="CQ6:CQ44" si="49">CP6/CO6</f>
        <v>0.97269497827084939</v>
      </c>
      <c r="CR6" s="57">
        <f t="shared" ref="CR6:CS6" si="50">SUM(CR7:CR37)</f>
        <v>0</v>
      </c>
      <c r="CS6" s="57">
        <f t="shared" si="50"/>
        <v>0</v>
      </c>
      <c r="CT6" s="53" t="s">
        <v>260</v>
      </c>
      <c r="CU6" s="57">
        <f t="shared" ref="CU6:CV6" si="51">SUM(CU7:CU37)</f>
        <v>30716.19715</v>
      </c>
      <c r="CV6" s="57">
        <f t="shared" si="51"/>
        <v>29689.877549999997</v>
      </c>
      <c r="CW6" s="53">
        <f t="shared" ref="CW6:CW44" si="52">CV6/CU6</f>
        <v>0.9665870226386406</v>
      </c>
      <c r="CX6" s="57">
        <f t="shared" ref="CX6:CY6" si="53">SUM(CX7:CX37)</f>
        <v>2050</v>
      </c>
      <c r="CY6" s="57">
        <f t="shared" si="53"/>
        <v>2050</v>
      </c>
      <c r="CZ6" s="53">
        <f t="shared" ref="CZ6:CZ44" si="54">CY6/CX6</f>
        <v>1</v>
      </c>
      <c r="DA6" s="57">
        <f t="shared" ref="DA6:DB6" si="55">SUM(DA7:DA37)</f>
        <v>94325.106379999997</v>
      </c>
      <c r="DB6" s="57">
        <f t="shared" si="55"/>
        <v>83012.171409999995</v>
      </c>
      <c r="DC6" s="53">
        <f t="shared" ref="DC6:DC44" si="56">DB6/DA6</f>
        <v>0.88006443454805672</v>
      </c>
      <c r="DD6" s="57">
        <f t="shared" ref="DD6:DE6" si="57">SUM(DD7:DD37)</f>
        <v>25139.1</v>
      </c>
      <c r="DE6" s="57">
        <f t="shared" si="57"/>
        <v>25139.1</v>
      </c>
      <c r="DF6" s="53">
        <f t="shared" ref="DF6:DF44" si="58">DE6/DD6</f>
        <v>1</v>
      </c>
      <c r="DG6" s="57">
        <f t="shared" ref="DG6:DH6" si="59">SUM(DG7:DG37)</f>
        <v>1832.7000000000003</v>
      </c>
      <c r="DH6" s="57">
        <f t="shared" si="59"/>
        <v>0</v>
      </c>
      <c r="DI6" s="53">
        <f t="shared" ref="DI6:DI44" si="60">DH6/DG6</f>
        <v>0</v>
      </c>
      <c r="DJ6" s="57">
        <f t="shared" ref="DJ6:DK6" si="61">SUM(DJ7:DJ37)</f>
        <v>57782.129000000001</v>
      </c>
      <c r="DK6" s="57">
        <f t="shared" si="61"/>
        <v>57782.129000000001</v>
      </c>
      <c r="DL6" s="53">
        <f t="shared" ref="DL6:DL44" si="62">DK6/DJ6</f>
        <v>1</v>
      </c>
      <c r="DM6" s="57">
        <f t="shared" ref="DM6:DN6" si="63">SUM(DM7:DM37)</f>
        <v>78738.559999999998</v>
      </c>
      <c r="DN6" s="57">
        <f t="shared" si="63"/>
        <v>0</v>
      </c>
      <c r="DO6" s="53">
        <f t="shared" ref="DO6:DO44" si="64">DN6/DM6</f>
        <v>0</v>
      </c>
      <c r="DP6" s="57">
        <f t="shared" ref="DP6:DQ6" si="65">SUM(DP7:DP37)</f>
        <v>2609.348</v>
      </c>
      <c r="DQ6" s="57">
        <f t="shared" si="65"/>
        <v>2609.348</v>
      </c>
      <c r="DR6" s="53">
        <f t="shared" ref="DR6:DR44" si="66">DQ6/DP6</f>
        <v>1</v>
      </c>
      <c r="DS6" s="57">
        <f t="shared" ref="DS6:DT6" si="67">SUM(DS7:DS37)</f>
        <v>1429.306</v>
      </c>
      <c r="DT6" s="57">
        <f t="shared" si="67"/>
        <v>1429.306</v>
      </c>
      <c r="DU6" s="53">
        <f t="shared" ref="DU6:DU44" si="68">DT6/DS6</f>
        <v>1</v>
      </c>
      <c r="DV6" s="57">
        <f t="shared" ref="DV6:DW6" si="69">SUM(DV7:DV37)</f>
        <v>3260.5</v>
      </c>
      <c r="DW6" s="57">
        <f t="shared" si="69"/>
        <v>0</v>
      </c>
      <c r="DX6" s="53">
        <f t="shared" ref="DX6:DX44" si="70">DW6/DV6</f>
        <v>0</v>
      </c>
      <c r="DY6" s="57">
        <f t="shared" ref="DY6:DZ6" si="71">SUM(DY7:DY37)</f>
        <v>2282.6999999999998</v>
      </c>
      <c r="DZ6" s="57">
        <f t="shared" si="71"/>
        <v>0</v>
      </c>
      <c r="EA6" s="53">
        <f t="shared" ref="EA6:EA44" si="72">DZ6/DY6</f>
        <v>0</v>
      </c>
      <c r="EB6" s="57">
        <f t="shared" ref="EB6:EC6" si="73">SUM(EB7:EB37)</f>
        <v>0</v>
      </c>
      <c r="EC6" s="57">
        <f t="shared" si="73"/>
        <v>0</v>
      </c>
      <c r="ED6" s="53" t="s">
        <v>260</v>
      </c>
      <c r="EE6" s="57">
        <f t="shared" ref="EE6:EF6" si="74">SUM(EE7:EE37)</f>
        <v>2250</v>
      </c>
      <c r="EF6" s="57">
        <f t="shared" si="74"/>
        <v>2250</v>
      </c>
      <c r="EG6" s="53">
        <f t="shared" ref="EG6:EG44" si="75">EF6/EE6</f>
        <v>1</v>
      </c>
      <c r="EH6" s="57">
        <f t="shared" ref="EH6:EI6" si="76">SUM(EH7:EH37)</f>
        <v>4546.25</v>
      </c>
      <c r="EI6" s="57">
        <f t="shared" si="76"/>
        <v>3821.7267000000002</v>
      </c>
      <c r="EJ6" s="53">
        <f t="shared" ref="EJ6:EJ44" si="77">EI6/EH6</f>
        <v>0.84063276326642844</v>
      </c>
      <c r="EK6" s="57">
        <f>SUM(EK7:EK37)</f>
        <v>358090.84299999999</v>
      </c>
      <c r="EL6" s="57">
        <f>SUM(EL7:EL37)</f>
        <v>228399.25309999997</v>
      </c>
      <c r="EM6" s="53">
        <f t="shared" ref="EM6:EM44" si="78">EL6/EK6</f>
        <v>0.63782489154574662</v>
      </c>
      <c r="EN6" s="57">
        <f t="shared" ref="EN6:EO6" si="79">SUM(EN7:EN37)</f>
        <v>8980.9295999999995</v>
      </c>
      <c r="EO6" s="57">
        <f t="shared" si="79"/>
        <v>8980.9295999999995</v>
      </c>
      <c r="EP6" s="53">
        <f t="shared" ref="EP6:EP44" si="80">EO6/EN6</f>
        <v>1</v>
      </c>
      <c r="EQ6" s="57">
        <f t="shared" ref="EQ6:ER6" si="81">SUM(EQ7:EQ37)</f>
        <v>0</v>
      </c>
      <c r="ER6" s="57">
        <f t="shared" si="81"/>
        <v>0</v>
      </c>
      <c r="ES6" s="53" t="s">
        <v>260</v>
      </c>
      <c r="ET6" s="57">
        <f t="shared" ref="ET6:EU6" si="82">SUM(ET7:ET37)</f>
        <v>0</v>
      </c>
      <c r="EU6" s="57">
        <f t="shared" si="82"/>
        <v>0</v>
      </c>
      <c r="EV6" s="53" t="s">
        <v>260</v>
      </c>
      <c r="EW6" s="57">
        <f t="shared" ref="EW6:EX6" si="83">SUM(EW7:EW37)</f>
        <v>42753.1</v>
      </c>
      <c r="EX6" s="57">
        <f t="shared" si="83"/>
        <v>42753.1</v>
      </c>
      <c r="EY6" s="53">
        <f t="shared" ref="EY6:EY44" si="84">EX6/EW6</f>
        <v>1</v>
      </c>
      <c r="EZ6" s="57">
        <f t="shared" ref="EZ6:FA6" si="85">SUM(EZ7:EZ37)</f>
        <v>200827.04902000001</v>
      </c>
      <c r="FA6" s="57">
        <f t="shared" si="85"/>
        <v>52000.742300000005</v>
      </c>
      <c r="FB6" s="53">
        <f t="shared" ref="FB6:FB44" si="86">FA6/EZ6</f>
        <v>0.25893296024491874</v>
      </c>
      <c r="FC6" s="57">
        <f t="shared" ref="FC6:FD6" si="87">SUM(FC7:FC37)</f>
        <v>9027134.7750000004</v>
      </c>
      <c r="FD6" s="57">
        <f t="shared" si="87"/>
        <v>6578634.0681200009</v>
      </c>
      <c r="FE6" s="53">
        <f t="shared" ref="FE6:FE44" si="88">FD6/FC6</f>
        <v>0.72876214126536076</v>
      </c>
      <c r="FF6" s="57">
        <f t="shared" ref="FF6:FG6" si="89">SUM(FF7:FF37)</f>
        <v>100410</v>
      </c>
      <c r="FG6" s="57">
        <f t="shared" si="89"/>
        <v>74166</v>
      </c>
      <c r="FH6" s="53">
        <f t="shared" ref="FH6:FH44" si="90">FG6/FF6</f>
        <v>0.7386316103973708</v>
      </c>
      <c r="FI6" s="57">
        <f t="shared" ref="FI6:FJ6" si="91">SUM(FI7:FI37)</f>
        <v>6317.9999999999991</v>
      </c>
      <c r="FJ6" s="57">
        <f t="shared" si="91"/>
        <v>4756.7</v>
      </c>
      <c r="FK6" s="53">
        <f t="shared" ref="FK6:FK44" si="92">FJ6/FI6</f>
        <v>0.7528806584362141</v>
      </c>
      <c r="FL6" s="57">
        <f t="shared" ref="FL6:FS6" si="93">SUM(FL7:FL37)</f>
        <v>8786.6000000000022</v>
      </c>
      <c r="FM6" s="57">
        <f t="shared" si="93"/>
        <v>7117.4746699999987</v>
      </c>
      <c r="FN6" s="53">
        <f t="shared" ref="FN6:FN44" si="94">FM6/FL6</f>
        <v>0.81003740582250205</v>
      </c>
      <c r="FO6" s="57">
        <f t="shared" si="93"/>
        <v>3367.2</v>
      </c>
      <c r="FP6" s="57">
        <f t="shared" si="93"/>
        <v>2715.2909999999997</v>
      </c>
      <c r="FQ6" s="53">
        <f t="shared" ref="FQ6" si="95">FP6/FO6</f>
        <v>0.80639433357091939</v>
      </c>
      <c r="FR6" s="57">
        <f t="shared" si="93"/>
        <v>791.80000000000018</v>
      </c>
      <c r="FS6" s="57">
        <f t="shared" si="93"/>
        <v>580.79999999999995</v>
      </c>
      <c r="FT6" s="53">
        <f t="shared" ref="FT6" si="96">FS6/FR6</f>
        <v>0.73351856529426596</v>
      </c>
      <c r="FU6" s="57">
        <f t="shared" ref="FU6:FV6" si="97">SUM(FU7:FU37)</f>
        <v>41049.89499999999</v>
      </c>
      <c r="FV6" s="57">
        <f t="shared" si="97"/>
        <v>16321.20924</v>
      </c>
      <c r="FW6" s="53">
        <f t="shared" ref="FW6:FW44" si="98">FV6/FU6</f>
        <v>0.39759442113067534</v>
      </c>
      <c r="FX6" s="57">
        <f t="shared" ref="FX6:FY6" si="99">SUM(FX7:FX37)</f>
        <v>15</v>
      </c>
      <c r="FY6" s="57">
        <f t="shared" si="99"/>
        <v>0</v>
      </c>
      <c r="FZ6" s="53">
        <f t="shared" ref="FZ6:FZ7" si="100">FY6/FX6</f>
        <v>0</v>
      </c>
      <c r="GA6" s="57">
        <f t="shared" ref="GA6:GB6" si="101">SUM(GA7:GA37)</f>
        <v>10.5</v>
      </c>
      <c r="GB6" s="57">
        <f t="shared" si="101"/>
        <v>0</v>
      </c>
      <c r="GC6" s="53">
        <f t="shared" ref="GC6:GC8" si="102">GB6/GA6</f>
        <v>0</v>
      </c>
      <c r="GD6" s="57">
        <f t="shared" ref="GD6:GE6" si="103">SUM(GD7:GD37)</f>
        <v>2465931.0999999992</v>
      </c>
      <c r="GE6" s="57">
        <f t="shared" si="103"/>
        <v>1728610.67255</v>
      </c>
      <c r="GF6" s="53">
        <f t="shared" ref="GF6:GF44" si="104">GE6/GD6</f>
        <v>0.70099714973788219</v>
      </c>
      <c r="GG6" s="57">
        <f t="shared" ref="GG6:GH6" si="105">SUM(GG7:GG37)</f>
        <v>36378.699999999997</v>
      </c>
      <c r="GH6" s="57">
        <f t="shared" si="105"/>
        <v>16468</v>
      </c>
      <c r="GI6" s="53">
        <f t="shared" ref="GI6:GI44" si="106">GH6/GG6</f>
        <v>0.45268247628419933</v>
      </c>
      <c r="GJ6" s="57">
        <f t="shared" ref="GJ6:GK6" si="107">SUM(GJ7:GJ37)</f>
        <v>5531784.2999999998</v>
      </c>
      <c r="GK6" s="57">
        <f t="shared" si="107"/>
        <v>4171560.2670200011</v>
      </c>
      <c r="GL6" s="53">
        <f t="shared" ref="GL6:GL44" si="108">GK6/GJ6</f>
        <v>0.75410754302549388</v>
      </c>
      <c r="GM6" s="57">
        <f t="shared" ref="GM6:GN6" si="109">SUM(GM7:GM37)</f>
        <v>3674.1999999999994</v>
      </c>
      <c r="GN6" s="57">
        <f t="shared" si="109"/>
        <v>2697.7500000000005</v>
      </c>
      <c r="GO6" s="53">
        <f t="shared" ref="GO6:GO44" si="110">GN6/GM6</f>
        <v>0.73424146753034703</v>
      </c>
      <c r="GP6" s="57">
        <f t="shared" ref="GP6:GQ6" si="111">SUM(GP7:GP37)</f>
        <v>180886.89999999997</v>
      </c>
      <c r="GQ6" s="57">
        <f t="shared" si="111"/>
        <v>74688.7</v>
      </c>
      <c r="GR6" s="53">
        <f t="shared" ref="GR6:GR44" si="112">GQ6/GP6</f>
        <v>0.41290275857455688</v>
      </c>
      <c r="GS6" s="57">
        <f t="shared" ref="GS6:GT6" si="113">SUM(GS7:GS37)</f>
        <v>77015.859999999986</v>
      </c>
      <c r="GT6" s="57">
        <f t="shared" si="113"/>
        <v>74693.859999999986</v>
      </c>
      <c r="GU6" s="53">
        <f t="shared" ref="GU6:GU44" si="114">GT6/GS6</f>
        <v>0.96985036588567597</v>
      </c>
      <c r="GV6" s="57">
        <f t="shared" ref="GV6:GW6" si="115">SUM(GV7:GV37)</f>
        <v>2915.4999999999991</v>
      </c>
      <c r="GW6" s="57">
        <f t="shared" si="115"/>
        <v>1628.3000000000002</v>
      </c>
      <c r="GX6" s="53">
        <f t="shared" ref="GX6:GX44" si="116">GW6/GV6</f>
        <v>0.55849768478820128</v>
      </c>
      <c r="GY6" s="57">
        <f t="shared" ref="GY6:GZ6" si="117">SUM(GY7:GY37)</f>
        <v>401822.89999999991</v>
      </c>
      <c r="GZ6" s="57">
        <f t="shared" si="117"/>
        <v>292880.92487999995</v>
      </c>
      <c r="HA6" s="53">
        <f t="shared" ref="HA6:HA44" si="118">GZ6/GY6</f>
        <v>0.7288806209899934</v>
      </c>
      <c r="HB6" s="57">
        <f t="shared" ref="HB6:HC6" si="119">SUM(HB7:HB37)</f>
        <v>67972.099999999991</v>
      </c>
      <c r="HC6" s="57">
        <f t="shared" si="119"/>
        <v>48991.118330000005</v>
      </c>
      <c r="HD6" s="53">
        <f t="shared" ref="HD6:HD44" si="120">HC6/HB6</f>
        <v>0.72075334335705399</v>
      </c>
      <c r="HE6" s="57">
        <f t="shared" ref="HE6:HF6" si="121">SUM(HE7:HE37)</f>
        <v>24713.4</v>
      </c>
      <c r="HF6" s="57">
        <f t="shared" si="121"/>
        <v>8560.81185</v>
      </c>
      <c r="HG6" s="53">
        <f t="shared" ref="HG6:HG44" si="122">HF6/HE6</f>
        <v>0.34640364539075963</v>
      </c>
      <c r="HH6" s="57">
        <f t="shared" ref="HH6:HI6" si="123">SUM(HH7:HH37)</f>
        <v>1462.4</v>
      </c>
      <c r="HI6" s="57">
        <f t="shared" si="123"/>
        <v>1128.9479700000002</v>
      </c>
      <c r="HJ6" s="53">
        <f t="shared" ref="HJ6:HJ44" si="124">HI6/HH6</f>
        <v>0.77198302106126926</v>
      </c>
      <c r="HK6" s="57">
        <f t="shared" ref="HK6:HL6" si="125">SUM(HK7:HK37)</f>
        <v>18</v>
      </c>
      <c r="HL6" s="57">
        <f t="shared" si="125"/>
        <v>4.5</v>
      </c>
      <c r="HM6" s="53">
        <f t="shared" ref="HM6:HM44" si="126">HL6/HK6</f>
        <v>0.25</v>
      </c>
      <c r="HN6" s="57">
        <f t="shared" ref="HN6:HO6" si="127">SUM(HN7:HN37)</f>
        <v>52157.900000000016</v>
      </c>
      <c r="HO6" s="57">
        <f t="shared" si="127"/>
        <v>39044.599999999991</v>
      </c>
      <c r="HP6" s="53">
        <f t="shared" ref="HP6:HP44" si="128">HO6/HN6</f>
        <v>0.7485845864193148</v>
      </c>
      <c r="HQ6" s="57">
        <f t="shared" ref="HQ6:HR6" si="129">SUM(HQ7:HQ37)</f>
        <v>0</v>
      </c>
      <c r="HR6" s="57">
        <f t="shared" si="129"/>
        <v>0</v>
      </c>
      <c r="HS6" s="53" t="s">
        <v>260</v>
      </c>
      <c r="HT6" s="57">
        <f t="shared" ref="HT6:HU6" si="130">SUM(HT7:HT37)</f>
        <v>121.22000000000001</v>
      </c>
      <c r="HU6" s="57">
        <f t="shared" si="130"/>
        <v>89.559999999999988</v>
      </c>
      <c r="HV6" s="53">
        <f t="shared" ref="HV6:HV44" si="131">HU6/HT6</f>
        <v>0.73882197657152271</v>
      </c>
      <c r="HW6" s="57">
        <f t="shared" ref="HW6:HX6" si="132">SUM(HW7:HW37)</f>
        <v>1006</v>
      </c>
      <c r="HX6" s="57">
        <f t="shared" si="132"/>
        <v>671.6</v>
      </c>
      <c r="HY6" s="53">
        <f t="shared" ref="HY6:HY44" si="133">HX6/HW6</f>
        <v>0.66759443339960245</v>
      </c>
      <c r="HZ6" s="57">
        <f t="shared" ref="HZ6:IA6" si="134">SUM(HZ7:HZ37)</f>
        <v>468</v>
      </c>
      <c r="IA6" s="57">
        <f t="shared" si="134"/>
        <v>107.15361</v>
      </c>
      <c r="IB6" s="53">
        <f t="shared" ref="IB6:IB44" si="135">IA6/HZ6</f>
        <v>0.22896070512820513</v>
      </c>
      <c r="IC6" s="57">
        <f t="shared" ref="IC6:ID6" si="136">SUM(IC7:IC37)</f>
        <v>18057.300000000003</v>
      </c>
      <c r="ID6" s="57">
        <f t="shared" si="136"/>
        <v>11149.827000000003</v>
      </c>
      <c r="IE6" s="53">
        <f t="shared" ref="IE6:IE44" si="137">ID6/IC6</f>
        <v>0.61746922297353435</v>
      </c>
      <c r="IF6" s="57">
        <f t="shared" ref="IF6:IG6" si="138">SUM(IF7:IF37)</f>
        <v>1045312.6164799997</v>
      </c>
      <c r="IG6" s="57">
        <f t="shared" si="138"/>
        <v>345195.32578999992</v>
      </c>
      <c r="IH6" s="53">
        <f t="shared" ref="IH6:IH44" si="139">IG6/IF6</f>
        <v>0.3302316650041166</v>
      </c>
      <c r="II6" s="57">
        <f t="shared" ref="II6" si="140">SUM(II7:II37)</f>
        <v>0</v>
      </c>
      <c r="IJ6" s="57">
        <f t="shared" ref="IJ6" si="141">SUM(IJ7:IJ37)</f>
        <v>0</v>
      </c>
      <c r="IK6" s="53" t="s">
        <v>260</v>
      </c>
      <c r="IL6" s="57">
        <f t="shared" ref="IL6" si="142">SUM(IL7:IL37)</f>
        <v>0</v>
      </c>
      <c r="IM6" s="57">
        <f t="shared" ref="IM6" si="143">SUM(IM7:IM37)</f>
        <v>0</v>
      </c>
      <c r="IN6" s="53" t="s">
        <v>260</v>
      </c>
      <c r="IO6" s="57">
        <f t="shared" ref="IO6:IP6" si="144">SUM(IO7:IO37)</f>
        <v>118800</v>
      </c>
      <c r="IP6" s="57">
        <f t="shared" si="144"/>
        <v>9900</v>
      </c>
      <c r="IQ6" s="53">
        <f t="shared" ref="IQ6:IQ44" si="145">IP6/IO6</f>
        <v>8.3333333333333329E-2</v>
      </c>
      <c r="IR6" s="57">
        <f t="shared" ref="IR6:IS6" si="146">SUM(IR7:IR37)</f>
        <v>0</v>
      </c>
      <c r="IS6" s="57">
        <f t="shared" si="146"/>
        <v>0</v>
      </c>
      <c r="IT6" s="53" t="s">
        <v>260</v>
      </c>
      <c r="IU6" s="57">
        <f t="shared" ref="IU6:IV6" si="147">SUM(IU7:IU37)</f>
        <v>28832.043809999999</v>
      </c>
      <c r="IV6" s="57">
        <f t="shared" si="147"/>
        <v>23094.337149999999</v>
      </c>
      <c r="IW6" s="53">
        <f t="shared" ref="IW6:IW44" si="148">IV6/IU6</f>
        <v>0.80099549314606844</v>
      </c>
      <c r="IX6" s="57">
        <f t="shared" ref="IX6:IY6" si="149">SUM(IX7:IX37)</f>
        <v>291.23154999999997</v>
      </c>
      <c r="IY6" s="57">
        <f t="shared" si="149"/>
        <v>183.27563000000001</v>
      </c>
      <c r="IZ6" s="53">
        <f t="shared" ref="IZ6:IZ44" si="150">IY6/IX6</f>
        <v>0.62931241481220024</v>
      </c>
      <c r="JA6" s="57">
        <f t="shared" ref="JA6:JB6" si="151">SUM(JA7:JA37)</f>
        <v>100</v>
      </c>
      <c r="JB6" s="57">
        <f t="shared" si="151"/>
        <v>0</v>
      </c>
      <c r="JC6" s="53">
        <f t="shared" ref="JC6:JC44" si="152">JB6/JA6</f>
        <v>0</v>
      </c>
      <c r="JD6" s="57">
        <f t="shared" ref="JD6:JE6" si="153">SUM(JD7:JD37)</f>
        <v>0</v>
      </c>
      <c r="JE6" s="57">
        <f t="shared" si="153"/>
        <v>232.60445999999999</v>
      </c>
      <c r="JF6" s="53" t="s">
        <v>260</v>
      </c>
      <c r="JG6" s="57">
        <f t="shared" ref="JG6:JH6" si="154">SUM(JG7:JG37)</f>
        <v>277526.83941000002</v>
      </c>
      <c r="JH6" s="57">
        <f t="shared" si="154"/>
        <v>119851.72534999999</v>
      </c>
      <c r="JI6" s="53">
        <f t="shared" ref="JI6:JI44" si="155">JH6/JG6</f>
        <v>0.43185634083101737</v>
      </c>
      <c r="JJ6" s="57">
        <f t="shared" ref="JJ6:JK6" si="156">SUM(JJ7:JJ37)</f>
        <v>205555.57657</v>
      </c>
      <c r="JK6" s="57">
        <f t="shared" si="156"/>
        <v>20062.567129999996</v>
      </c>
      <c r="JL6" s="53">
        <f t="shared" ref="JL6:JL44" si="157">JK6/JJ6</f>
        <v>9.7601667951673785E-2</v>
      </c>
      <c r="JM6" s="57">
        <f t="shared" ref="JM6:JN6" si="158">SUM(JM7:JM37)</f>
        <v>2803.3037400000003</v>
      </c>
      <c r="JN6" s="57">
        <f t="shared" si="158"/>
        <v>1266.6797800000002</v>
      </c>
      <c r="JO6" s="53">
        <f t="shared" ref="JO6:JO44" si="159">JN6/JM6</f>
        <v>0.45185249173177361</v>
      </c>
      <c r="JP6" s="57">
        <f t="shared" ref="JP6:JQ6" si="160">SUM(JP7:JP37)</f>
        <v>62582.01298</v>
      </c>
      <c r="JQ6" s="57">
        <f t="shared" si="160"/>
        <v>52557.962529999997</v>
      </c>
      <c r="JR6" s="53">
        <f t="shared" ref="JR6:JR44" si="161">JQ6/JP6</f>
        <v>0.83982537517283928</v>
      </c>
      <c r="JS6" s="57">
        <f t="shared" ref="JS6:JT6" si="162">SUM(JS7:JS37)</f>
        <v>632.12417000000005</v>
      </c>
      <c r="JT6" s="57">
        <f t="shared" si="162"/>
        <v>530.88554999999997</v>
      </c>
      <c r="JU6" s="53">
        <f t="shared" ref="JU6:JU44" si="163">JT6/JS6</f>
        <v>0.839843776263135</v>
      </c>
      <c r="JV6" s="57">
        <f t="shared" ref="JV6:JW6" si="164">SUM(JV7:JV37)</f>
        <v>86680.84</v>
      </c>
      <c r="JW6" s="57">
        <f t="shared" si="164"/>
        <v>27225.06263</v>
      </c>
      <c r="JX6" s="53">
        <f t="shared" ref="JX6:JX44" si="165">JW6/JV6</f>
        <v>0.31408397322868586</v>
      </c>
      <c r="JY6" s="57">
        <f t="shared" ref="JY6:JZ6" si="166">SUM(JY7:JY37)</f>
        <v>875.56000000000006</v>
      </c>
      <c r="JZ6" s="57">
        <f t="shared" si="166"/>
        <v>336.46638999999999</v>
      </c>
      <c r="KA6" s="53">
        <f t="shared" ref="KA6:KA44" si="167">JZ6/JY6</f>
        <v>0.38428707341587093</v>
      </c>
      <c r="KB6" s="57">
        <f t="shared" ref="KB6:KC6" si="168">SUM(KB7:KB37)</f>
        <v>21417.98</v>
      </c>
      <c r="KC6" s="57">
        <f t="shared" si="168"/>
        <v>4973.14624</v>
      </c>
      <c r="KD6" s="53">
        <f t="shared" ref="KD6:KD44" si="169">KC6/KB6</f>
        <v>0.23219492407780754</v>
      </c>
      <c r="KE6" s="57">
        <f t="shared" ref="KE6:KF6" si="170">SUM(KE7:KE37)</f>
        <v>20955.270400000001</v>
      </c>
      <c r="KF6" s="57">
        <f t="shared" si="170"/>
        <v>0</v>
      </c>
      <c r="KG6" s="53">
        <f t="shared" ref="KG6:KG44" si="171">KF6/KE6</f>
        <v>0</v>
      </c>
      <c r="KH6" s="57">
        <f t="shared" ref="KH6:KI6" si="172">SUM(KH7:KH37)</f>
        <v>67800.391560000004</v>
      </c>
      <c r="KI6" s="57">
        <f t="shared" si="172"/>
        <v>0</v>
      </c>
      <c r="KJ6" s="53">
        <f t="shared" ref="KJ6:KJ44" si="173">KI6/KH6</f>
        <v>0</v>
      </c>
      <c r="KK6" s="57">
        <f t="shared" ref="KK6:KL6" si="174">SUM(KK7:KK37)</f>
        <v>684.85244000000012</v>
      </c>
      <c r="KL6" s="57">
        <f t="shared" si="174"/>
        <v>0</v>
      </c>
      <c r="KM6" s="53">
        <f t="shared" ref="KM6:KM44" si="175">KL6/KK6</f>
        <v>0</v>
      </c>
      <c r="KN6" s="57">
        <f t="shared" ref="KN6:KO6" si="176">SUM(KN7:KN37)</f>
        <v>60000</v>
      </c>
      <c r="KO6" s="57">
        <f t="shared" si="176"/>
        <v>0</v>
      </c>
      <c r="KP6" s="53">
        <f t="shared" ref="KP6:KP44" si="177">KO6/KN6</f>
        <v>0</v>
      </c>
      <c r="KQ6" s="57">
        <f t="shared" ref="KQ6:KR6" si="178">SUM(KQ7:KQ37)</f>
        <v>60390.177309999999</v>
      </c>
      <c r="KR6" s="57">
        <f t="shared" si="178"/>
        <v>57038.183410000005</v>
      </c>
      <c r="KS6" s="53">
        <f t="shared" ref="KS6:KS42" si="179">KR6/KQ6</f>
        <v>0.94449438552244591</v>
      </c>
      <c r="KT6" s="57">
        <f t="shared" ref="KT6:KX6" si="180">SUM(KT7:KT37)</f>
        <v>8028.7240000000002</v>
      </c>
      <c r="KU6" s="57">
        <f t="shared" si="180"/>
        <v>8028.7240000000002</v>
      </c>
      <c r="KV6" s="53">
        <f t="shared" ref="KV6:KV44" si="181">KU6/KT6</f>
        <v>1</v>
      </c>
      <c r="KW6" s="57">
        <f t="shared" si="180"/>
        <v>21355.688539999999</v>
      </c>
      <c r="KX6" s="57">
        <f t="shared" si="180"/>
        <v>19913.705539999999</v>
      </c>
      <c r="KY6" s="53">
        <f t="shared" ref="KY6:KY44" si="182">KX6/KW6</f>
        <v>0.93247780340591158</v>
      </c>
      <c r="KZ6" s="57">
        <f t="shared" ref="KZ6:LA6" si="183">SUM(KZ7:KZ37)</f>
        <v>19302106.044229995</v>
      </c>
      <c r="LA6" s="57">
        <f t="shared" si="183"/>
        <v>13192761.076160001</v>
      </c>
      <c r="LB6" s="53">
        <f t="shared" ref="LB6:LB44" si="184">LA6/KZ6</f>
        <v>0.68348816683160496</v>
      </c>
    </row>
    <row r="7" spans="1:314" x14ac:dyDescent="0.25">
      <c r="A7" s="5" t="s">
        <v>217</v>
      </c>
      <c r="B7" s="2" t="s">
        <v>176</v>
      </c>
      <c r="C7" s="12">
        <f>F7+I7+L7+O7</f>
        <v>298126.90000000002</v>
      </c>
      <c r="D7" s="12">
        <f>G7+J7+M7+P7</f>
        <v>261639</v>
      </c>
      <c r="E7" s="7">
        <f>D7/C7</f>
        <v>0.87760950118892322</v>
      </c>
      <c r="F7" s="12"/>
      <c r="G7" s="12"/>
      <c r="H7" s="12"/>
      <c r="I7" s="12">
        <v>243137</v>
      </c>
      <c r="J7" s="12">
        <v>243137</v>
      </c>
      <c r="K7" s="7">
        <f t="shared" ref="K7:K36" si="185">J7/I7</f>
        <v>1</v>
      </c>
      <c r="L7" s="12">
        <v>54989.9</v>
      </c>
      <c r="M7" s="12">
        <v>18502</v>
      </c>
      <c r="N7" s="7">
        <f t="shared" si="2"/>
        <v>0.33646178661899728</v>
      </c>
      <c r="O7" s="12"/>
      <c r="P7" s="12"/>
      <c r="Q7" s="7"/>
      <c r="R7" s="12">
        <f>U7+X7+AA7+AD7+AG7+AJ7+AM7+AP7+AS7+AV7+AY7+BB7+BE7+BH7+BK7+BN7+BQ7+BT7+BW7+BZ7+CC7+CF7+CI7+CL7+CO7+CR7+CU7+CX7+DA7+DD7+DG7+DJ7+DM7+DP7+DS7+DV7+DY7+EB7+EE7+EH7+EK7+EN7+EQ7+ET7+EW7+EZ7</f>
        <v>192217.75300999999</v>
      </c>
      <c r="S7" s="12">
        <f>V7+Y7+AB7+AE7+AH7+AK7+AN7+AQ7+AT7+AW7+AZ7+BC7+BF7+BI7+BL7+BO7+BR7+BU7+BX7+CA7+CD7+CG7+CJ7+CM7+CP7+CS7+CV7+CY7+DB7+DE7+DH7+DK7+DN7+DQ7+DT7+DW7+DZ7+EC7+EF7+EI7+EL7+EO7+ER7+EU7+EX7+FA7</f>
        <v>107881.18838000001</v>
      </c>
      <c r="T7" s="7">
        <f t="shared" si="5"/>
        <v>0.56124466492118219</v>
      </c>
      <c r="U7" s="12">
        <v>95573.9</v>
      </c>
      <c r="V7" s="12">
        <v>67181.5</v>
      </c>
      <c r="W7" s="7">
        <f t="shared" si="7"/>
        <v>0.70292726361485725</v>
      </c>
      <c r="X7" s="12">
        <v>20927.900000000001</v>
      </c>
      <c r="Y7" s="12">
        <v>2856</v>
      </c>
      <c r="Z7" s="7">
        <f t="shared" si="9"/>
        <v>0.13646854199418001</v>
      </c>
      <c r="AA7" s="12"/>
      <c r="AB7" s="12"/>
      <c r="AC7" s="7"/>
      <c r="AD7" s="12"/>
      <c r="AE7" s="12"/>
      <c r="AF7" s="7"/>
      <c r="AG7" s="12"/>
      <c r="AH7" s="12"/>
      <c r="AI7" s="7"/>
      <c r="AJ7" s="12"/>
      <c r="AK7" s="12"/>
      <c r="AL7" s="7"/>
      <c r="AM7" s="12"/>
      <c r="AN7" s="12"/>
      <c r="AO7" s="7"/>
      <c r="AP7" s="12"/>
      <c r="AQ7" s="12"/>
      <c r="AR7" s="7"/>
      <c r="AS7" s="12"/>
      <c r="AT7" s="12"/>
      <c r="AU7" s="7"/>
      <c r="AV7" s="12"/>
      <c r="AW7" s="12"/>
      <c r="AX7" s="7"/>
      <c r="AY7" s="12">
        <v>500</v>
      </c>
      <c r="AZ7" s="12">
        <v>500</v>
      </c>
      <c r="BA7" s="7">
        <f>AZ7/AY7</f>
        <v>1</v>
      </c>
      <c r="BB7" s="12">
        <v>5478.5</v>
      </c>
      <c r="BC7" s="12">
        <v>0</v>
      </c>
      <c r="BD7" s="7">
        <f t="shared" si="24"/>
        <v>0</v>
      </c>
      <c r="BE7" s="12">
        <v>12549.16496</v>
      </c>
      <c r="BF7" s="12">
        <v>8958.3686300000008</v>
      </c>
      <c r="BG7" s="7">
        <f t="shared" si="26"/>
        <v>0.71386173172115197</v>
      </c>
      <c r="BH7" s="12"/>
      <c r="BI7" s="12"/>
      <c r="BJ7" s="7"/>
      <c r="BK7" s="12"/>
      <c r="BL7" s="12"/>
      <c r="BM7" s="7"/>
      <c r="BN7" s="12"/>
      <c r="BO7" s="12"/>
      <c r="BP7" s="7"/>
      <c r="BQ7" s="12"/>
      <c r="BR7" s="12"/>
      <c r="BS7" s="7"/>
      <c r="BT7" s="12">
        <v>5869.8</v>
      </c>
      <c r="BU7" s="12"/>
      <c r="BV7" s="7">
        <f t="shared" si="35"/>
        <v>0</v>
      </c>
      <c r="BW7" s="12">
        <v>9622.56</v>
      </c>
      <c r="BX7" s="12">
        <v>4200.1821</v>
      </c>
      <c r="BY7" s="7">
        <f t="shared" si="37"/>
        <v>0.43649320970718813</v>
      </c>
      <c r="BZ7" s="12"/>
      <c r="CA7" s="12"/>
      <c r="CB7" s="7"/>
      <c r="CC7" s="12">
        <v>1932.1214</v>
      </c>
      <c r="CD7" s="12">
        <v>0</v>
      </c>
      <c r="CE7" s="7">
        <f t="shared" si="41"/>
        <v>0</v>
      </c>
      <c r="CF7" s="12">
        <v>1173.9000000000001</v>
      </c>
      <c r="CG7" s="12">
        <v>0</v>
      </c>
      <c r="CH7" s="7">
        <f t="shared" si="43"/>
        <v>0</v>
      </c>
      <c r="CI7" s="12"/>
      <c r="CJ7" s="12"/>
      <c r="CK7" s="7"/>
      <c r="CL7" s="12">
        <v>3933.7</v>
      </c>
      <c r="CM7" s="12">
        <v>3179.7</v>
      </c>
      <c r="CN7" s="7">
        <f t="shared" si="47"/>
        <v>0.8083229529450644</v>
      </c>
      <c r="CO7" s="12">
        <v>72.493740000000003</v>
      </c>
      <c r="CP7" s="12">
        <v>72.493740000000003</v>
      </c>
      <c r="CQ7" s="7">
        <f t="shared" si="49"/>
        <v>1</v>
      </c>
      <c r="CR7" s="12"/>
      <c r="CS7" s="12"/>
      <c r="CT7" s="7"/>
      <c r="CU7" s="12">
        <v>4662.9687000000004</v>
      </c>
      <c r="CV7" s="12">
        <v>4662.9687000000004</v>
      </c>
      <c r="CW7" s="7">
        <f t="shared" si="52"/>
        <v>1</v>
      </c>
      <c r="CX7" s="12">
        <v>150</v>
      </c>
      <c r="CY7" s="12">
        <v>150</v>
      </c>
      <c r="CZ7" s="7">
        <f t="shared" si="54"/>
        <v>1</v>
      </c>
      <c r="DA7" s="12">
        <v>4961.4467999999997</v>
      </c>
      <c r="DB7" s="12">
        <v>4961.4467999999997</v>
      </c>
      <c r="DC7" s="7">
        <f t="shared" si="56"/>
        <v>1</v>
      </c>
      <c r="DD7" s="12"/>
      <c r="DE7" s="12"/>
      <c r="DF7" s="7"/>
      <c r="DG7" s="12"/>
      <c r="DH7" s="12"/>
      <c r="DI7" s="7"/>
      <c r="DJ7" s="12">
        <v>7407.90841</v>
      </c>
      <c r="DK7" s="12">
        <v>7407.90841</v>
      </c>
      <c r="DL7" s="7">
        <f t="shared" si="62"/>
        <v>1</v>
      </c>
      <c r="DM7" s="12"/>
      <c r="DN7" s="12"/>
      <c r="DO7" s="7"/>
      <c r="DP7" s="12"/>
      <c r="DQ7" s="12"/>
      <c r="DR7" s="7"/>
      <c r="DS7" s="12"/>
      <c r="DT7" s="12"/>
      <c r="DU7" s="7"/>
      <c r="DV7" s="12"/>
      <c r="DW7" s="12"/>
      <c r="DX7" s="7"/>
      <c r="DY7" s="12"/>
      <c r="DZ7" s="12"/>
      <c r="EA7" s="7"/>
      <c r="EB7" s="12"/>
      <c r="EC7" s="12"/>
      <c r="ED7" s="7"/>
      <c r="EE7" s="12"/>
      <c r="EF7" s="12"/>
      <c r="EG7" s="7"/>
      <c r="EH7" s="12">
        <v>909.25</v>
      </c>
      <c r="EI7" s="12">
        <v>909.25</v>
      </c>
      <c r="EJ7" s="7">
        <f t="shared" si="77"/>
        <v>1</v>
      </c>
      <c r="EK7" s="12">
        <v>10348.4</v>
      </c>
      <c r="EL7" s="12">
        <v>2841.37</v>
      </c>
      <c r="EM7" s="7">
        <f t="shared" si="78"/>
        <v>0.27457094816590005</v>
      </c>
      <c r="EN7" s="12"/>
      <c r="EO7" s="12"/>
      <c r="EP7" s="7"/>
      <c r="EQ7" s="12"/>
      <c r="ER7" s="12"/>
      <c r="ES7" s="7"/>
      <c r="ET7" s="12"/>
      <c r="EU7" s="12"/>
      <c r="EV7" s="7"/>
      <c r="EW7" s="12"/>
      <c r="EX7" s="12"/>
      <c r="EY7" s="7"/>
      <c r="EZ7" s="12">
        <v>6143.7389999999996</v>
      </c>
      <c r="FA7" s="12">
        <v>0</v>
      </c>
      <c r="FB7" s="7">
        <f t="shared" si="86"/>
        <v>0</v>
      </c>
      <c r="FC7" s="12">
        <f>FF7+FI7+FL7+FO7+FR7+FU7+FX7+GA7+GD7+GG7+GJ7+GM7+GP7+GS7+GV7+GY7+HB7+HE7+HH7+HK7+HN7+HQ7+HT7+HW7+HZ7+IC7</f>
        <v>250628.90000000002</v>
      </c>
      <c r="FD7" s="12">
        <f>FG7+FJ7+FM7+FP7+FS7+FV7+FY7+GB7+GE7+GH7+GK7+GN7+GQ7+GT7+GW7+GZ7+HC7+HF7+HI7+HL7+HO7+HR7+HU7+HX7+IA7+ID7</f>
        <v>207145.66826000001</v>
      </c>
      <c r="FE7" s="7">
        <f t="shared" si="88"/>
        <v>0.82650352078311795</v>
      </c>
      <c r="FF7" s="12">
        <v>2492</v>
      </c>
      <c r="FG7" s="12">
        <v>1869.3</v>
      </c>
      <c r="FH7" s="7">
        <f t="shared" si="90"/>
        <v>0.75012038523274471</v>
      </c>
      <c r="FI7" s="12">
        <v>219</v>
      </c>
      <c r="FJ7" s="12">
        <v>163.80000000000001</v>
      </c>
      <c r="FK7" s="7">
        <f t="shared" si="92"/>
        <v>0.74794520547945209</v>
      </c>
      <c r="FL7" s="12">
        <v>192.8</v>
      </c>
      <c r="FM7" s="12">
        <v>192.8</v>
      </c>
      <c r="FN7" s="7">
        <f t="shared" si="94"/>
        <v>1</v>
      </c>
      <c r="FO7" s="15">
        <v>505.9</v>
      </c>
      <c r="FP7" s="15">
        <v>505.9</v>
      </c>
      <c r="FQ7" s="7">
        <f t="shared" ref="FQ7" si="186">FP7/FO7</f>
        <v>1</v>
      </c>
      <c r="FR7" s="15">
        <v>79.2</v>
      </c>
      <c r="FS7" s="15">
        <v>79.2</v>
      </c>
      <c r="FT7" s="7">
        <f t="shared" ref="FT7:FT38" si="187">FS7/FR7</f>
        <v>1</v>
      </c>
      <c r="FU7" s="12">
        <v>1889.4</v>
      </c>
      <c r="FV7" s="12">
        <v>1094.65148</v>
      </c>
      <c r="FW7" s="7">
        <f t="shared" si="98"/>
        <v>0.57936460251931832</v>
      </c>
      <c r="FX7" s="12">
        <v>3.8</v>
      </c>
      <c r="FY7" s="12">
        <v>0</v>
      </c>
      <c r="FZ7" s="7">
        <f t="shared" si="100"/>
        <v>0</v>
      </c>
      <c r="GA7" s="12">
        <v>1.5</v>
      </c>
      <c r="GB7" s="12">
        <v>0</v>
      </c>
      <c r="GC7" s="7">
        <f t="shared" si="102"/>
        <v>0</v>
      </c>
      <c r="GD7" s="12">
        <v>69822.600000000006</v>
      </c>
      <c r="GE7" s="12">
        <v>50920.390999999996</v>
      </c>
      <c r="GF7" s="7">
        <f t="shared" si="104"/>
        <v>0.72928236702729476</v>
      </c>
      <c r="GG7" s="12">
        <v>1962.5</v>
      </c>
      <c r="GH7" s="12">
        <v>807.6</v>
      </c>
      <c r="GI7" s="7">
        <f t="shared" si="106"/>
        <v>0.41151592356687899</v>
      </c>
      <c r="GJ7" s="12">
        <v>142901.9</v>
      </c>
      <c r="GK7" s="12">
        <v>127831.89200000001</v>
      </c>
      <c r="GL7" s="7">
        <f t="shared" si="108"/>
        <v>0.89454298368321217</v>
      </c>
      <c r="GM7" s="12">
        <v>192.6</v>
      </c>
      <c r="GN7" s="12">
        <v>141.76</v>
      </c>
      <c r="GO7" s="7">
        <f t="shared" si="110"/>
        <v>0.73603322949117345</v>
      </c>
      <c r="GP7" s="12">
        <v>6821.7</v>
      </c>
      <c r="GQ7" s="12">
        <v>3120.6</v>
      </c>
      <c r="GR7" s="7">
        <f t="shared" si="112"/>
        <v>0.45745195479132766</v>
      </c>
      <c r="GS7" s="12">
        <v>9318</v>
      </c>
      <c r="GT7" s="12">
        <v>9318</v>
      </c>
      <c r="GU7" s="7">
        <f t="shared" si="114"/>
        <v>1</v>
      </c>
      <c r="GV7" s="12">
        <v>121.6</v>
      </c>
      <c r="GW7" s="12">
        <v>56.099999999999994</v>
      </c>
      <c r="GX7" s="7">
        <f t="shared" si="116"/>
        <v>0.46134868421052627</v>
      </c>
      <c r="GY7" s="12">
        <v>9554.5</v>
      </c>
      <c r="GZ7" s="12">
        <v>7493.5237800000004</v>
      </c>
      <c r="HA7" s="7">
        <f t="shared" si="118"/>
        <v>0.78429261395154115</v>
      </c>
      <c r="HB7" s="12">
        <v>1993.7</v>
      </c>
      <c r="HC7" s="12">
        <v>1695.4</v>
      </c>
      <c r="HD7" s="7">
        <f t="shared" si="120"/>
        <v>0.85037869288258017</v>
      </c>
      <c r="HE7" s="12"/>
      <c r="HF7" s="12"/>
      <c r="HG7" s="7"/>
      <c r="HH7" s="12"/>
      <c r="HI7" s="12"/>
      <c r="HJ7" s="7"/>
      <c r="HK7" s="12"/>
      <c r="HL7" s="12"/>
      <c r="HM7" s="7"/>
      <c r="HN7" s="12">
        <v>2020.6</v>
      </c>
      <c r="HO7" s="12">
        <v>1515.5</v>
      </c>
      <c r="HP7" s="7">
        <f t="shared" si="128"/>
        <v>0.75002474512521033</v>
      </c>
      <c r="HQ7" s="12"/>
      <c r="HR7" s="12"/>
      <c r="HS7" s="7"/>
      <c r="HT7" s="12">
        <v>1.3</v>
      </c>
      <c r="HU7" s="12">
        <v>0.9</v>
      </c>
      <c r="HV7" s="7">
        <f t="shared" si="131"/>
        <v>0.69230769230769229</v>
      </c>
      <c r="HW7" s="12"/>
      <c r="HX7" s="12"/>
      <c r="HY7" s="7"/>
      <c r="HZ7" s="12"/>
      <c r="IA7" s="12"/>
      <c r="IB7" s="7"/>
      <c r="IC7" s="12">
        <v>534.29999999999995</v>
      </c>
      <c r="ID7" s="12">
        <v>338.35</v>
      </c>
      <c r="IE7" s="7">
        <f t="shared" si="137"/>
        <v>0.63325846902489247</v>
      </c>
      <c r="IF7" s="12">
        <f>II7+IL7+IO7+IR7+IU7+IX7+JA7+JD7+JG7+JJ7+JM7+JP7+JS7+JV7+JY7+KB7+KE7+KH7+KK7+KN7+KQ7+KT7+KW7</f>
        <v>79127.447539999994</v>
      </c>
      <c r="IG7" s="12">
        <f>IJ7+IM7+IP7+IS7+IV7+IY7+JB7+JE7+JH7+JK7+JN7+JQ7+JT7+JW7+JZ7+KC7+KF7+KI7+KL7+KO7+KR7+KU7+KX7</f>
        <v>44827.981740000003</v>
      </c>
      <c r="IH7" s="7">
        <f t="shared" si="139"/>
        <v>0.5665288485053035</v>
      </c>
      <c r="II7" s="7"/>
      <c r="IJ7" s="7"/>
      <c r="IK7" s="7"/>
      <c r="IL7" s="7"/>
      <c r="IM7" s="7"/>
      <c r="IN7" s="7"/>
      <c r="IO7" s="12">
        <v>2970</v>
      </c>
      <c r="IP7" s="12">
        <v>0</v>
      </c>
      <c r="IQ7" s="7">
        <f t="shared" si="145"/>
        <v>0</v>
      </c>
      <c r="IR7" s="12"/>
      <c r="IS7" s="12"/>
      <c r="IT7" s="7"/>
      <c r="IU7" s="12"/>
      <c r="IV7" s="12"/>
      <c r="IW7" s="7"/>
      <c r="IX7" s="12"/>
      <c r="IY7" s="12"/>
      <c r="IZ7" s="7"/>
      <c r="JA7" s="12">
        <v>100</v>
      </c>
      <c r="JB7" s="12">
        <v>0</v>
      </c>
      <c r="JC7" s="7">
        <f t="shared" si="152"/>
        <v>0</v>
      </c>
      <c r="JD7" s="12"/>
      <c r="JE7" s="12"/>
      <c r="JF7" s="7"/>
      <c r="JG7" s="12">
        <v>24029.075980000001</v>
      </c>
      <c r="JH7" s="12">
        <v>13059.11</v>
      </c>
      <c r="JI7" s="7">
        <f t="shared" si="155"/>
        <v>0.54347116846562982</v>
      </c>
      <c r="JJ7" s="12">
        <v>3838.3842300000001</v>
      </c>
      <c r="JK7" s="12">
        <v>0</v>
      </c>
      <c r="JL7" s="7">
        <f t="shared" si="157"/>
        <v>0</v>
      </c>
      <c r="JM7" s="12">
        <v>242.71802</v>
      </c>
      <c r="JN7" s="12">
        <v>186.08344</v>
      </c>
      <c r="JO7" s="7">
        <f t="shared" si="159"/>
        <v>0.7666651202906154</v>
      </c>
      <c r="JP7" s="12">
        <v>24150.47625</v>
      </c>
      <c r="JQ7" s="12">
        <v>23814.679049999999</v>
      </c>
      <c r="JR7" s="7">
        <f t="shared" si="161"/>
        <v>0.98609562823838715</v>
      </c>
      <c r="JS7" s="12">
        <v>243.94306</v>
      </c>
      <c r="JT7" s="12">
        <v>240.55118999999999</v>
      </c>
      <c r="JU7" s="7">
        <f t="shared" si="163"/>
        <v>0.98609564871408917</v>
      </c>
      <c r="JV7" s="12">
        <v>2970</v>
      </c>
      <c r="JW7" s="12">
        <v>2970</v>
      </c>
      <c r="JX7" s="7">
        <f t="shared" si="165"/>
        <v>1</v>
      </c>
      <c r="JY7" s="12">
        <v>30</v>
      </c>
      <c r="JZ7" s="12">
        <v>30</v>
      </c>
      <c r="KA7" s="7">
        <f t="shared" si="167"/>
        <v>1</v>
      </c>
      <c r="KB7" s="12">
        <v>12660.5</v>
      </c>
      <c r="KC7" s="12">
        <v>426.85806000000002</v>
      </c>
      <c r="KD7" s="7">
        <f t="shared" si="169"/>
        <v>3.3715734765609573E-2</v>
      </c>
      <c r="KE7" s="12"/>
      <c r="KF7" s="12"/>
      <c r="KG7" s="7"/>
      <c r="KH7" s="12">
        <v>3753.7334999999998</v>
      </c>
      <c r="KI7" s="12">
        <v>0</v>
      </c>
      <c r="KJ7" s="7">
        <f t="shared" si="173"/>
        <v>0</v>
      </c>
      <c r="KK7" s="12">
        <v>37.916499999999999</v>
      </c>
      <c r="KL7" s="12">
        <v>0</v>
      </c>
      <c r="KM7" s="7">
        <f t="shared" si="175"/>
        <v>0</v>
      </c>
      <c r="KN7" s="12"/>
      <c r="KO7" s="12"/>
      <c r="KP7" s="7"/>
      <c r="KQ7" s="15">
        <v>3999.9</v>
      </c>
      <c r="KR7" s="15">
        <v>3999.9</v>
      </c>
      <c r="KS7" s="7">
        <f t="shared" si="179"/>
        <v>1</v>
      </c>
      <c r="KT7" s="12"/>
      <c r="KU7" s="12"/>
      <c r="KV7" s="7"/>
      <c r="KW7" s="15">
        <v>100.8</v>
      </c>
      <c r="KX7" s="15">
        <v>100.8</v>
      </c>
      <c r="KY7" s="7">
        <f t="shared" si="182"/>
        <v>1</v>
      </c>
      <c r="KZ7" s="12">
        <f t="shared" ref="KZ7:KZ37" si="188">C7+R7+FC7+IF7</f>
        <v>820101.00055</v>
      </c>
      <c r="LA7" s="12">
        <f t="shared" ref="LA7:LA37" si="189">D7+S7+FD7+IG7</f>
        <v>621493.83837999997</v>
      </c>
      <c r="LB7" s="7">
        <f t="shared" si="184"/>
        <v>0.75782597260970985</v>
      </c>
    </row>
    <row r="8" spans="1:314" x14ac:dyDescent="0.25">
      <c r="A8" s="5" t="s">
        <v>218</v>
      </c>
      <c r="B8" s="2" t="s">
        <v>177</v>
      </c>
      <c r="C8" s="12">
        <f t="shared" ref="C8:C37" si="190">F8+I8+L8+O8</f>
        <v>105473.3</v>
      </c>
      <c r="D8" s="12">
        <f t="shared" ref="D8:D37" si="191">G8+J8+M8+P8</f>
        <v>67962.7</v>
      </c>
      <c r="E8" s="7">
        <f t="shared" ref="E8:E44" si="192">D8/C8</f>
        <v>0.64435928334469472</v>
      </c>
      <c r="F8" s="12"/>
      <c r="G8" s="12"/>
      <c r="H8" s="12"/>
      <c r="I8" s="12">
        <v>99753</v>
      </c>
      <c r="J8" s="12">
        <v>64424.2</v>
      </c>
      <c r="K8" s="7">
        <f>J8/I8</f>
        <v>0.64583721792828286</v>
      </c>
      <c r="L8" s="12">
        <v>5720.3</v>
      </c>
      <c r="M8" s="12">
        <v>3538.5</v>
      </c>
      <c r="N8" s="7">
        <f t="shared" si="2"/>
        <v>0.6185864377742426</v>
      </c>
      <c r="O8" s="12"/>
      <c r="P8" s="12"/>
      <c r="Q8" s="7"/>
      <c r="R8" s="12">
        <f t="shared" ref="R8:R37" si="193">U8+X8+AA8+AD8+AG8+AJ8+AM8+AP8+AS8+AV8+AY8+BB8+BE8+BH8+BK8+BN8+BQ8+BT8+BW8+BZ8+CC8+CF8+CI8+CL8+CO8+CR8+CU8+CX8+DA8+DD8+DG8+DJ8+DM8+DP8+DS8+DV8+DY8+EB8+EE8+EH8+EK8+EN8+EQ8+ET8+EW8+EZ8</f>
        <v>83605.272820000013</v>
      </c>
      <c r="S8" s="12">
        <f t="shared" ref="S8:S37" si="194">V8+Y8+AB8+AE8+AH8+AK8+AN8+AQ8+AT8+AW8+AZ8+BC8+BF8+BI8+BL8+BO8+BR8+BU8+BX8+CA8+CD8+CG8+CJ8+CM8+CP8+CS8+CV8+CY8+DB8+DE8+DH8+DK8+DN8+DQ8+DT8+DW8+DZ8+EC8+EF8+EI8+EL8+EO8+ER8+EU8+EX8+FA8</f>
        <v>51265.680070000009</v>
      </c>
      <c r="T8" s="7">
        <f t="shared" si="5"/>
        <v>0.61318716321126887</v>
      </c>
      <c r="U8" s="12">
        <v>53107</v>
      </c>
      <c r="V8" s="12">
        <v>43737.9</v>
      </c>
      <c r="W8" s="7">
        <f t="shared" si="7"/>
        <v>0.82358069557685432</v>
      </c>
      <c r="X8" s="12">
        <v>6677.9</v>
      </c>
      <c r="Y8" s="12">
        <v>323.8</v>
      </c>
      <c r="Z8" s="7">
        <f t="shared" si="9"/>
        <v>4.8488297219185676E-2</v>
      </c>
      <c r="AA8" s="12"/>
      <c r="AB8" s="12"/>
      <c r="AC8" s="7"/>
      <c r="AD8" s="12"/>
      <c r="AE8" s="12"/>
      <c r="AF8" s="7"/>
      <c r="AG8" s="12"/>
      <c r="AH8" s="12"/>
      <c r="AI8" s="7"/>
      <c r="AJ8" s="12"/>
      <c r="AK8" s="12"/>
      <c r="AL8" s="7"/>
      <c r="AM8" s="12"/>
      <c r="AN8" s="12"/>
      <c r="AO8" s="7"/>
      <c r="AP8" s="12">
        <v>786</v>
      </c>
      <c r="AQ8" s="12">
        <v>672.81548999999995</v>
      </c>
      <c r="AR8" s="7">
        <f t="shared" si="18"/>
        <v>0.85599935114503811</v>
      </c>
      <c r="AS8" s="12"/>
      <c r="AT8" s="12"/>
      <c r="AU8" s="7"/>
      <c r="AV8" s="12"/>
      <c r="AW8" s="12"/>
      <c r="AX8" s="7"/>
      <c r="AY8" s="12"/>
      <c r="AZ8" s="12"/>
      <c r="BA8" s="7"/>
      <c r="BB8" s="12">
        <v>5087.2</v>
      </c>
      <c r="BC8" s="12">
        <v>225.72</v>
      </c>
      <c r="BD8" s="7">
        <f t="shared" si="24"/>
        <v>4.4370183991193586E-2</v>
      </c>
      <c r="BE8" s="12"/>
      <c r="BF8" s="12"/>
      <c r="BG8" s="7"/>
      <c r="BH8" s="12"/>
      <c r="BI8" s="12"/>
      <c r="BJ8" s="7"/>
      <c r="BK8" s="12"/>
      <c r="BL8" s="12"/>
      <c r="BM8" s="7"/>
      <c r="BN8" s="12"/>
      <c r="BO8" s="12"/>
      <c r="BP8" s="7"/>
      <c r="BQ8" s="12"/>
      <c r="BR8" s="12"/>
      <c r="BS8" s="7"/>
      <c r="BT8" s="12">
        <v>5087.2</v>
      </c>
      <c r="BU8" s="12">
        <v>228.69</v>
      </c>
      <c r="BV8" s="7">
        <f t="shared" si="35"/>
        <v>4.4954002201604025E-2</v>
      </c>
      <c r="BW8" s="12"/>
      <c r="BX8" s="12"/>
      <c r="BY8" s="7"/>
      <c r="BZ8" s="12"/>
      <c r="CA8" s="12"/>
      <c r="CB8" s="7"/>
      <c r="CC8" s="12">
        <v>1932.1214</v>
      </c>
      <c r="CD8" s="12">
        <v>1323.50316</v>
      </c>
      <c r="CE8" s="7">
        <f t="shared" si="41"/>
        <v>0.68500000051756582</v>
      </c>
      <c r="CF8" s="12">
        <v>782.6</v>
      </c>
      <c r="CG8" s="12">
        <v>0</v>
      </c>
      <c r="CH8" s="7">
        <f t="shared" si="43"/>
        <v>0</v>
      </c>
      <c r="CI8" s="12">
        <v>2142</v>
      </c>
      <c r="CJ8" s="12">
        <v>0</v>
      </c>
      <c r="CK8" s="7">
        <f t="shared" si="45"/>
        <v>0</v>
      </c>
      <c r="CL8" s="12"/>
      <c r="CM8" s="12"/>
      <c r="CN8" s="7"/>
      <c r="CO8" s="12">
        <v>83.831739999999996</v>
      </c>
      <c r="CP8" s="12">
        <v>83.831739999999996</v>
      </c>
      <c r="CQ8" s="7">
        <f t="shared" si="49"/>
        <v>1</v>
      </c>
      <c r="CR8" s="12"/>
      <c r="CS8" s="12"/>
      <c r="CT8" s="7"/>
      <c r="CU8" s="12">
        <v>1467.788</v>
      </c>
      <c r="CV8" s="12">
        <v>1467.788</v>
      </c>
      <c r="CW8" s="7">
        <f t="shared" si="52"/>
        <v>1</v>
      </c>
      <c r="CX8" s="12">
        <v>150</v>
      </c>
      <c r="CY8" s="12">
        <v>150</v>
      </c>
      <c r="CZ8" s="7">
        <f t="shared" si="54"/>
        <v>1</v>
      </c>
      <c r="DA8" s="12"/>
      <c r="DB8" s="12"/>
      <c r="DC8" s="7"/>
      <c r="DD8" s="12"/>
      <c r="DE8" s="12"/>
      <c r="DF8" s="7"/>
      <c r="DG8" s="12"/>
      <c r="DH8" s="12"/>
      <c r="DI8" s="7"/>
      <c r="DJ8" s="12">
        <v>2751.63168</v>
      </c>
      <c r="DK8" s="12">
        <v>2751.63168</v>
      </c>
      <c r="DL8" s="7">
        <f t="shared" si="62"/>
        <v>1</v>
      </c>
      <c r="DM8" s="12"/>
      <c r="DN8" s="12"/>
      <c r="DO8" s="7"/>
      <c r="DP8" s="12"/>
      <c r="DQ8" s="12"/>
      <c r="DR8" s="7"/>
      <c r="DS8" s="12"/>
      <c r="DT8" s="12"/>
      <c r="DU8" s="7"/>
      <c r="DV8" s="12"/>
      <c r="DW8" s="12"/>
      <c r="DX8" s="7"/>
      <c r="DY8" s="12"/>
      <c r="DZ8" s="12"/>
      <c r="EA8" s="7"/>
      <c r="EB8" s="12"/>
      <c r="EC8" s="12"/>
      <c r="ED8" s="7"/>
      <c r="EE8" s="12"/>
      <c r="EF8" s="12"/>
      <c r="EG8" s="7"/>
      <c r="EH8" s="12"/>
      <c r="EI8" s="12"/>
      <c r="EJ8" s="7"/>
      <c r="EK8" s="12">
        <v>3550</v>
      </c>
      <c r="EL8" s="12">
        <v>300</v>
      </c>
      <c r="EM8" s="7">
        <f t="shared" si="78"/>
        <v>8.4507042253521125E-2</v>
      </c>
      <c r="EN8" s="12"/>
      <c r="EO8" s="12"/>
      <c r="EP8" s="7"/>
      <c r="EQ8" s="12"/>
      <c r="ER8" s="12"/>
      <c r="ES8" s="7"/>
      <c r="ET8" s="12"/>
      <c r="EU8" s="12"/>
      <c r="EV8" s="7"/>
      <c r="EW8" s="12"/>
      <c r="EX8" s="12"/>
      <c r="EY8" s="7"/>
      <c r="EZ8" s="12"/>
      <c r="FA8" s="12"/>
      <c r="FB8" s="7"/>
      <c r="FC8" s="12">
        <f t="shared" ref="FC8:FC37" si="195">FF8+FI8+FL8+FO8+FR8+FU8+FX8+GA8+GD8+GG8+GJ8+GM8+GP8+GS8+GV8+GY8+HB8+HE8+HH8+HK8+HN8+HQ8+HT8+HW8+HZ8+IC8</f>
        <v>141345.71300000002</v>
      </c>
      <c r="FD8" s="12">
        <f t="shared" ref="FD8:FD37" si="196">FG8+FJ8+FM8+FP8+FS8+FV8+FY8+GB8+GE8+GH8+GK8+GN8+GQ8+GT8+GW8+GZ8+HC8+HF8+HI8+HL8+HO8+HR8+HU8+HX8+IA8+ID8</f>
        <v>106464.76490000001</v>
      </c>
      <c r="FE8" s="7">
        <f t="shared" si="88"/>
        <v>0.75322245464919046</v>
      </c>
      <c r="FF8" s="12">
        <v>1332</v>
      </c>
      <c r="FG8" s="12">
        <v>999</v>
      </c>
      <c r="FH8" s="7">
        <f t="shared" si="90"/>
        <v>0.75</v>
      </c>
      <c r="FI8" s="12">
        <v>202.2</v>
      </c>
      <c r="FJ8" s="12">
        <v>152.1</v>
      </c>
      <c r="FK8" s="7">
        <f t="shared" si="92"/>
        <v>0.75222551928783388</v>
      </c>
      <c r="FL8" s="12">
        <v>182.2</v>
      </c>
      <c r="FM8" s="12">
        <v>130.4</v>
      </c>
      <c r="FN8" s="7">
        <f t="shared" si="94"/>
        <v>0.71569703622392977</v>
      </c>
      <c r="FO8" s="12"/>
      <c r="FP8" s="12"/>
      <c r="FQ8" s="7"/>
      <c r="FR8" s="15"/>
      <c r="FS8" s="15"/>
      <c r="FT8" s="7"/>
      <c r="FU8" s="12">
        <v>2465.0929999999998</v>
      </c>
      <c r="FV8" s="12">
        <v>713.8</v>
      </c>
      <c r="FW8" s="7">
        <f t="shared" si="98"/>
        <v>0.28956311181768801</v>
      </c>
      <c r="FX8" s="12"/>
      <c r="FY8" s="12"/>
      <c r="FZ8" s="7"/>
      <c r="GA8" s="12">
        <v>0.1</v>
      </c>
      <c r="GB8" s="12">
        <v>0</v>
      </c>
      <c r="GC8" s="7">
        <f t="shared" si="102"/>
        <v>0</v>
      </c>
      <c r="GD8" s="12">
        <v>40978.800000000003</v>
      </c>
      <c r="GE8" s="12">
        <v>24016.278999999999</v>
      </c>
      <c r="GF8" s="7">
        <f t="shared" si="104"/>
        <v>0.5860659414136089</v>
      </c>
      <c r="GG8" s="12">
        <v>538</v>
      </c>
      <c r="GH8" s="12">
        <v>245</v>
      </c>
      <c r="GI8" s="7">
        <f t="shared" si="106"/>
        <v>0.45539033457249073</v>
      </c>
      <c r="GJ8" s="12">
        <v>78437.3</v>
      </c>
      <c r="GK8" s="12">
        <v>67626.762000000002</v>
      </c>
      <c r="GL8" s="7">
        <f t="shared" si="108"/>
        <v>0.86217605654452667</v>
      </c>
      <c r="GM8" s="12"/>
      <c r="GN8" s="12"/>
      <c r="GO8" s="7"/>
      <c r="GP8" s="12">
        <v>5380.5</v>
      </c>
      <c r="GQ8" s="12">
        <v>2140.1999999999998</v>
      </c>
      <c r="GR8" s="7">
        <f t="shared" si="112"/>
        <v>0.39776972400334537</v>
      </c>
      <c r="GS8" s="12">
        <v>4396.32</v>
      </c>
      <c r="GT8" s="12">
        <v>4396.32</v>
      </c>
      <c r="GU8" s="7">
        <f t="shared" si="114"/>
        <v>1</v>
      </c>
      <c r="GV8" s="12">
        <v>91.2</v>
      </c>
      <c r="GW8" s="12">
        <v>39.9</v>
      </c>
      <c r="GX8" s="7">
        <f t="shared" si="116"/>
        <v>0.43749999999999994</v>
      </c>
      <c r="GY8" s="12">
        <v>4456.3999999999996</v>
      </c>
      <c r="GZ8" s="12">
        <v>3785.32332</v>
      </c>
      <c r="HA8" s="7">
        <f t="shared" si="118"/>
        <v>0.84941282649672389</v>
      </c>
      <c r="HB8" s="12">
        <v>926.6</v>
      </c>
      <c r="HC8" s="12">
        <v>758.12858000000006</v>
      </c>
      <c r="HD8" s="7">
        <f t="shared" si="120"/>
        <v>0.81818322900928131</v>
      </c>
      <c r="HE8" s="12"/>
      <c r="HF8" s="12"/>
      <c r="HG8" s="7"/>
      <c r="HH8" s="12"/>
      <c r="HI8" s="12"/>
      <c r="HJ8" s="7"/>
      <c r="HK8" s="12"/>
      <c r="HL8" s="12"/>
      <c r="HM8" s="7"/>
      <c r="HN8" s="12">
        <v>1450.7</v>
      </c>
      <c r="HO8" s="12">
        <v>1088.0999999999999</v>
      </c>
      <c r="HP8" s="7">
        <f t="shared" si="128"/>
        <v>0.75005169917970627</v>
      </c>
      <c r="HQ8" s="12"/>
      <c r="HR8" s="12"/>
      <c r="HS8" s="7"/>
      <c r="HT8" s="12">
        <v>0.3</v>
      </c>
      <c r="HU8" s="12">
        <v>0.21</v>
      </c>
      <c r="HV8" s="7">
        <f t="shared" si="131"/>
        <v>0.7</v>
      </c>
      <c r="HW8" s="12"/>
      <c r="HX8" s="12"/>
      <c r="HY8" s="7"/>
      <c r="HZ8" s="12"/>
      <c r="IA8" s="12"/>
      <c r="IB8" s="7"/>
      <c r="IC8" s="12">
        <v>508</v>
      </c>
      <c r="ID8" s="12">
        <v>373.24200000000002</v>
      </c>
      <c r="IE8" s="7">
        <f t="shared" si="137"/>
        <v>0.73472834645669294</v>
      </c>
      <c r="IF8" s="12">
        <f t="shared" ref="IF8:IF37" si="197">II8+IL8+IO8+IR8+IU8+IX8+JA8+JD8+JG8+JJ8+JM8+JP8+JS8+JV8+JY8+KB8+KE8+KH8+KK8+KN8+KQ8+KT8+KW8</f>
        <v>40396.451679999998</v>
      </c>
      <c r="IG8" s="12">
        <f t="shared" ref="IG8:IG37" si="198">IJ8+IM8+IP8+IS8+IV8+IY8+JB8+JE8+JH8+JK8+JN8+JQ8+JT8+JW8+JZ8+KC8+KF8+KI8+KL8+KO8+KR8+KU8+KX8</f>
        <v>18399.232629999999</v>
      </c>
      <c r="IH8" s="7">
        <f t="shared" si="139"/>
        <v>0.45546655373965261</v>
      </c>
      <c r="II8" s="7"/>
      <c r="IJ8" s="7"/>
      <c r="IK8" s="7"/>
      <c r="IL8" s="7"/>
      <c r="IM8" s="7"/>
      <c r="IN8" s="7"/>
      <c r="IO8" s="12">
        <v>2970</v>
      </c>
      <c r="IP8" s="12">
        <v>0</v>
      </c>
      <c r="IQ8" s="7">
        <f t="shared" si="145"/>
        <v>0</v>
      </c>
      <c r="IR8" s="12"/>
      <c r="IS8" s="12"/>
      <c r="IT8" s="7"/>
      <c r="IU8" s="12"/>
      <c r="IV8" s="12"/>
      <c r="IW8" s="7"/>
      <c r="IX8" s="12"/>
      <c r="IY8" s="12"/>
      <c r="IZ8" s="7"/>
      <c r="JA8" s="12"/>
      <c r="JB8" s="12"/>
      <c r="JC8" s="7"/>
      <c r="JD8" s="12"/>
      <c r="JE8" s="12"/>
      <c r="JF8" s="7"/>
      <c r="JG8" s="12">
        <v>28736.8289</v>
      </c>
      <c r="JH8" s="12">
        <v>16732.10442</v>
      </c>
      <c r="JI8" s="7">
        <f t="shared" si="155"/>
        <v>0.58225298547119786</v>
      </c>
      <c r="JJ8" s="12">
        <v>4242.4246800000001</v>
      </c>
      <c r="JK8" s="12">
        <v>0</v>
      </c>
      <c r="JL8" s="7">
        <f t="shared" si="157"/>
        <v>0</v>
      </c>
      <c r="JM8" s="12">
        <v>290.27109999999999</v>
      </c>
      <c r="JN8" s="12">
        <v>169.01121000000001</v>
      </c>
      <c r="JO8" s="7">
        <f t="shared" si="159"/>
        <v>0.58225296972382024</v>
      </c>
      <c r="JP8" s="12"/>
      <c r="JQ8" s="12"/>
      <c r="JR8" s="7"/>
      <c r="JS8" s="12"/>
      <c r="JT8" s="12"/>
      <c r="JU8" s="7"/>
      <c r="JV8" s="12"/>
      <c r="JW8" s="12"/>
      <c r="JX8" s="7"/>
      <c r="JY8" s="12"/>
      <c r="JZ8" s="12"/>
      <c r="KA8" s="7"/>
      <c r="KB8" s="12"/>
      <c r="KC8" s="12"/>
      <c r="KD8" s="7"/>
      <c r="KE8" s="12"/>
      <c r="KF8" s="12"/>
      <c r="KG8" s="7"/>
      <c r="KH8" s="12">
        <v>2632.2219</v>
      </c>
      <c r="KI8" s="12">
        <v>0</v>
      </c>
      <c r="KJ8" s="7">
        <f t="shared" si="173"/>
        <v>0</v>
      </c>
      <c r="KK8" s="12">
        <v>26.588100000000001</v>
      </c>
      <c r="KL8" s="12">
        <v>0</v>
      </c>
      <c r="KM8" s="7">
        <f t="shared" si="175"/>
        <v>0</v>
      </c>
      <c r="KN8" s="12"/>
      <c r="KO8" s="12"/>
      <c r="KP8" s="7"/>
      <c r="KQ8" s="15"/>
      <c r="KR8" s="15"/>
      <c r="KS8" s="7"/>
      <c r="KT8" s="12">
        <v>1498.117</v>
      </c>
      <c r="KU8" s="12">
        <v>1498.117</v>
      </c>
      <c r="KV8" s="7">
        <f t="shared" si="181"/>
        <v>1</v>
      </c>
      <c r="KW8" s="15"/>
      <c r="KX8" s="15"/>
      <c r="KY8" s="7"/>
      <c r="KZ8" s="12">
        <f t="shared" si="188"/>
        <v>370820.73749999999</v>
      </c>
      <c r="LA8" s="12">
        <f t="shared" si="189"/>
        <v>244092.37760000001</v>
      </c>
      <c r="LB8" s="7">
        <f t="shared" si="184"/>
        <v>0.65824899450236385</v>
      </c>
    </row>
    <row r="9" spans="1:314" x14ac:dyDescent="0.25">
      <c r="A9" s="5" t="s">
        <v>219</v>
      </c>
      <c r="B9" s="2" t="s">
        <v>178</v>
      </c>
      <c r="C9" s="12">
        <f t="shared" si="190"/>
        <v>77528</v>
      </c>
      <c r="D9" s="12">
        <f t="shared" si="191"/>
        <v>64624.858</v>
      </c>
      <c r="E9" s="7">
        <f t="shared" si="192"/>
        <v>0.83356797544113093</v>
      </c>
      <c r="F9" s="12"/>
      <c r="G9" s="12"/>
      <c r="H9" s="12"/>
      <c r="I9" s="12">
        <v>77078</v>
      </c>
      <c r="J9" s="12">
        <v>64474.858</v>
      </c>
      <c r="K9" s="7">
        <f t="shared" si="185"/>
        <v>0.83648846622901474</v>
      </c>
      <c r="L9" s="12">
        <v>450</v>
      </c>
      <c r="M9" s="12">
        <v>150</v>
      </c>
      <c r="N9" s="7">
        <f t="shared" si="2"/>
        <v>0.33333333333333331</v>
      </c>
      <c r="O9" s="12"/>
      <c r="P9" s="12"/>
      <c r="Q9" s="7"/>
      <c r="R9" s="12">
        <f t="shared" si="193"/>
        <v>60814.113629999993</v>
      </c>
      <c r="S9" s="12">
        <f t="shared" si="194"/>
        <v>44040.41158</v>
      </c>
      <c r="T9" s="7">
        <f t="shared" si="5"/>
        <v>0.72418076908835494</v>
      </c>
      <c r="U9" s="12">
        <v>26872.3</v>
      </c>
      <c r="V9" s="12">
        <v>19732.5</v>
      </c>
      <c r="W9" s="7">
        <f t="shared" si="7"/>
        <v>0.73430633031039394</v>
      </c>
      <c r="X9" s="12">
        <v>1115.7</v>
      </c>
      <c r="Y9" s="12">
        <v>0</v>
      </c>
      <c r="Z9" s="7">
        <f t="shared" si="9"/>
        <v>0</v>
      </c>
      <c r="AA9" s="12"/>
      <c r="AB9" s="12"/>
      <c r="AC9" s="7"/>
      <c r="AD9" s="12">
        <v>1043.2</v>
      </c>
      <c r="AE9" s="12">
        <v>0</v>
      </c>
      <c r="AF9" s="7">
        <f t="shared" si="13"/>
        <v>0</v>
      </c>
      <c r="AG9" s="12"/>
      <c r="AH9" s="12"/>
      <c r="AI9" s="7"/>
      <c r="AJ9" s="12"/>
      <c r="AK9" s="12"/>
      <c r="AL9" s="7"/>
      <c r="AM9" s="12"/>
      <c r="AN9" s="12"/>
      <c r="AO9" s="7"/>
      <c r="AP9" s="12">
        <v>884.86</v>
      </c>
      <c r="AQ9" s="12">
        <v>884.86</v>
      </c>
      <c r="AR9" s="7">
        <f t="shared" si="18"/>
        <v>1</v>
      </c>
      <c r="AS9" s="12"/>
      <c r="AT9" s="12"/>
      <c r="AU9" s="7"/>
      <c r="AV9" s="12"/>
      <c r="AW9" s="12"/>
      <c r="AX9" s="7"/>
      <c r="AY9" s="12">
        <v>2600</v>
      </c>
      <c r="AZ9" s="12">
        <v>0</v>
      </c>
      <c r="BA9" s="7">
        <f t="shared" si="22"/>
        <v>0</v>
      </c>
      <c r="BB9" s="12"/>
      <c r="BC9" s="12"/>
      <c r="BD9" s="7"/>
      <c r="BE9" s="12"/>
      <c r="BF9" s="12"/>
      <c r="BG9" s="7"/>
      <c r="BH9" s="12"/>
      <c r="BI9" s="12"/>
      <c r="BJ9" s="7"/>
      <c r="BK9" s="12">
        <v>3564</v>
      </c>
      <c r="BL9" s="12">
        <v>397.45936</v>
      </c>
      <c r="BM9" s="7">
        <f t="shared" si="29"/>
        <v>0.11152058361391695</v>
      </c>
      <c r="BN9" s="12"/>
      <c r="BO9" s="12"/>
      <c r="BP9" s="7"/>
      <c r="BQ9" s="12">
        <v>12614.4</v>
      </c>
      <c r="BR9" s="12">
        <v>12551.21859</v>
      </c>
      <c r="BS9" s="7">
        <f t="shared" si="33"/>
        <v>0.99499132657914768</v>
      </c>
      <c r="BT9" s="12"/>
      <c r="BU9" s="12"/>
      <c r="BV9" s="7"/>
      <c r="BW9" s="12"/>
      <c r="BX9" s="12"/>
      <c r="BY9" s="7"/>
      <c r="BZ9" s="12"/>
      <c r="CA9" s="12"/>
      <c r="CB9" s="7"/>
      <c r="CC9" s="12">
        <v>1932.1214</v>
      </c>
      <c r="CD9" s="12">
        <v>1932.1214</v>
      </c>
      <c r="CE9" s="7">
        <f t="shared" si="41"/>
        <v>1</v>
      </c>
      <c r="CF9" s="12"/>
      <c r="CG9" s="12"/>
      <c r="CH9" s="7"/>
      <c r="CI9" s="12"/>
      <c r="CJ9" s="12"/>
      <c r="CK9" s="7"/>
      <c r="CL9" s="12"/>
      <c r="CM9" s="12"/>
      <c r="CN9" s="7"/>
      <c r="CO9" s="12">
        <v>151.78743</v>
      </c>
      <c r="CP9" s="12">
        <v>151.78743</v>
      </c>
      <c r="CQ9" s="7">
        <f t="shared" si="49"/>
        <v>1</v>
      </c>
      <c r="CR9" s="12"/>
      <c r="CS9" s="12"/>
      <c r="CT9" s="7"/>
      <c r="CU9" s="12"/>
      <c r="CV9" s="12"/>
      <c r="CW9" s="7"/>
      <c r="CX9" s="12">
        <v>100</v>
      </c>
      <c r="CY9" s="12">
        <v>100</v>
      </c>
      <c r="CZ9" s="7">
        <f t="shared" si="54"/>
        <v>1</v>
      </c>
      <c r="DA9" s="12"/>
      <c r="DB9" s="12"/>
      <c r="DC9" s="7"/>
      <c r="DD9" s="12"/>
      <c r="DE9" s="12"/>
      <c r="DF9" s="7"/>
      <c r="DG9" s="12"/>
      <c r="DH9" s="12"/>
      <c r="DI9" s="7"/>
      <c r="DJ9" s="12"/>
      <c r="DK9" s="12"/>
      <c r="DL9" s="7"/>
      <c r="DM9" s="12"/>
      <c r="DN9" s="12"/>
      <c r="DO9" s="7"/>
      <c r="DP9" s="12"/>
      <c r="DQ9" s="12"/>
      <c r="DR9" s="7"/>
      <c r="DS9" s="12"/>
      <c r="DT9" s="12"/>
      <c r="DU9" s="7"/>
      <c r="DV9" s="12"/>
      <c r="DW9" s="12"/>
      <c r="DX9" s="7"/>
      <c r="DY9" s="12"/>
      <c r="DZ9" s="12"/>
      <c r="EA9" s="7"/>
      <c r="EB9" s="12"/>
      <c r="EC9" s="12"/>
      <c r="ED9" s="7"/>
      <c r="EE9" s="12"/>
      <c r="EF9" s="12"/>
      <c r="EG9" s="7"/>
      <c r="EH9" s="12"/>
      <c r="EI9" s="12"/>
      <c r="EJ9" s="7"/>
      <c r="EK9" s="12">
        <v>5445.28</v>
      </c>
      <c r="EL9" s="12">
        <v>3800</v>
      </c>
      <c r="EM9" s="7">
        <f t="shared" si="78"/>
        <v>0.69785208474128058</v>
      </c>
      <c r="EN9" s="12">
        <v>4490.4647999999997</v>
      </c>
      <c r="EO9" s="12">
        <v>4490.4647999999997</v>
      </c>
      <c r="EP9" s="7">
        <f t="shared" si="80"/>
        <v>1</v>
      </c>
      <c r="EQ9" s="12"/>
      <c r="ER9" s="12"/>
      <c r="ES9" s="7"/>
      <c r="ET9" s="12"/>
      <c r="EU9" s="12"/>
      <c r="EV9" s="7"/>
      <c r="EW9" s="12"/>
      <c r="EX9" s="12"/>
      <c r="EY9" s="7"/>
      <c r="EZ9" s="12"/>
      <c r="FA9" s="12"/>
      <c r="FB9" s="7"/>
      <c r="FC9" s="12">
        <f t="shared" si="195"/>
        <v>139385.84</v>
      </c>
      <c r="FD9" s="12">
        <f t="shared" si="196"/>
        <v>109023.52815999999</v>
      </c>
      <c r="FE9" s="7">
        <f t="shared" si="88"/>
        <v>0.78217075823483928</v>
      </c>
      <c r="FF9" s="12">
        <v>1114</v>
      </c>
      <c r="FG9" s="12">
        <v>835.3</v>
      </c>
      <c r="FH9" s="7">
        <f t="shared" si="90"/>
        <v>0.74982046678635539</v>
      </c>
      <c r="FI9" s="12">
        <v>219</v>
      </c>
      <c r="FJ9" s="12">
        <v>163.80000000000001</v>
      </c>
      <c r="FK9" s="7">
        <f t="shared" si="92"/>
        <v>0.74794520547945209</v>
      </c>
      <c r="FL9" s="12">
        <v>182.2</v>
      </c>
      <c r="FM9" s="12">
        <v>98.766350000000003</v>
      </c>
      <c r="FN9" s="7">
        <f t="shared" si="94"/>
        <v>0.54207656421514827</v>
      </c>
      <c r="FO9" s="12"/>
      <c r="FP9" s="12"/>
      <c r="FQ9" s="7"/>
      <c r="FR9" s="15"/>
      <c r="FS9" s="15"/>
      <c r="FT9" s="7"/>
      <c r="FU9" s="12"/>
      <c r="FV9" s="12"/>
      <c r="FW9" s="7"/>
      <c r="FX9" s="12"/>
      <c r="FY9" s="12"/>
      <c r="FZ9" s="7"/>
      <c r="GA9" s="12"/>
      <c r="GB9" s="12"/>
      <c r="GC9" s="7"/>
      <c r="GD9" s="12">
        <v>27041.200000000001</v>
      </c>
      <c r="GE9" s="12">
        <v>16621.102999999999</v>
      </c>
      <c r="GF9" s="7">
        <f t="shared" si="104"/>
        <v>0.6146584840909427</v>
      </c>
      <c r="GG9" s="12">
        <v>368.3</v>
      </c>
      <c r="GH9" s="12">
        <v>90.9</v>
      </c>
      <c r="GI9" s="7">
        <f t="shared" si="106"/>
        <v>0.24680966603312518</v>
      </c>
      <c r="GJ9" s="12">
        <v>97855.8</v>
      </c>
      <c r="GK9" s="12">
        <v>84152.782000000007</v>
      </c>
      <c r="GL9" s="7">
        <f t="shared" si="108"/>
        <v>0.85996723750661697</v>
      </c>
      <c r="GM9" s="12"/>
      <c r="GN9" s="12"/>
      <c r="GO9" s="7"/>
      <c r="GP9" s="12">
        <v>4590</v>
      </c>
      <c r="GQ9" s="12">
        <v>1646.5</v>
      </c>
      <c r="GR9" s="7">
        <f t="shared" si="112"/>
        <v>0.35871459694989105</v>
      </c>
      <c r="GS9" s="12">
        <v>987.84</v>
      </c>
      <c r="GT9" s="12">
        <v>987.84</v>
      </c>
      <c r="GU9" s="7">
        <f t="shared" si="114"/>
        <v>1</v>
      </c>
      <c r="GV9" s="12">
        <v>60.8</v>
      </c>
      <c r="GW9" s="12">
        <v>39.9</v>
      </c>
      <c r="GX9" s="7">
        <f t="shared" si="116"/>
        <v>0.65625</v>
      </c>
      <c r="GY9" s="12">
        <v>4197.6000000000004</v>
      </c>
      <c r="GZ9" s="12">
        <v>2679.3341999999998</v>
      </c>
      <c r="HA9" s="7">
        <f t="shared" si="118"/>
        <v>0.63830145797598614</v>
      </c>
      <c r="HB9" s="12">
        <v>795.6</v>
      </c>
      <c r="HC9" s="12">
        <v>285.04861</v>
      </c>
      <c r="HD9" s="7">
        <f t="shared" si="120"/>
        <v>0.35828130970336852</v>
      </c>
      <c r="HE9" s="12"/>
      <c r="HF9" s="12"/>
      <c r="HG9" s="7"/>
      <c r="HH9" s="12"/>
      <c r="HI9" s="12"/>
      <c r="HJ9" s="7"/>
      <c r="HK9" s="12"/>
      <c r="HL9" s="12"/>
      <c r="HM9" s="7"/>
      <c r="HN9" s="12">
        <v>1465.2</v>
      </c>
      <c r="HO9" s="12">
        <v>1098.9000000000001</v>
      </c>
      <c r="HP9" s="7">
        <f t="shared" si="128"/>
        <v>0.75</v>
      </c>
      <c r="HQ9" s="12"/>
      <c r="HR9" s="12"/>
      <c r="HS9" s="7"/>
      <c r="HT9" s="12">
        <v>0.3</v>
      </c>
      <c r="HU9" s="12">
        <v>0.21</v>
      </c>
      <c r="HV9" s="7">
        <f t="shared" si="131"/>
        <v>0.7</v>
      </c>
      <c r="HW9" s="12"/>
      <c r="HX9" s="12"/>
      <c r="HY9" s="7"/>
      <c r="HZ9" s="12"/>
      <c r="IA9" s="12"/>
      <c r="IB9" s="7"/>
      <c r="IC9" s="12">
        <v>508</v>
      </c>
      <c r="ID9" s="12">
        <v>323.14400000000001</v>
      </c>
      <c r="IE9" s="7">
        <f t="shared" si="137"/>
        <v>0.63611023622047247</v>
      </c>
      <c r="IF9" s="12">
        <f t="shared" si="197"/>
        <v>32783.525300000001</v>
      </c>
      <c r="IG9" s="12">
        <f t="shared" si="198"/>
        <v>7581.2718199999999</v>
      </c>
      <c r="IH9" s="7">
        <f t="shared" si="139"/>
        <v>0.23125248888349417</v>
      </c>
      <c r="II9" s="7"/>
      <c r="IJ9" s="7"/>
      <c r="IK9" s="7"/>
      <c r="IL9" s="7"/>
      <c r="IM9" s="7"/>
      <c r="IN9" s="7"/>
      <c r="IO9" s="12">
        <v>2970</v>
      </c>
      <c r="IP9" s="12">
        <v>0</v>
      </c>
      <c r="IQ9" s="7">
        <f t="shared" si="145"/>
        <v>0</v>
      </c>
      <c r="IR9" s="12"/>
      <c r="IS9" s="12"/>
      <c r="IT9" s="7"/>
      <c r="IU9" s="12"/>
      <c r="IV9" s="12"/>
      <c r="IW9" s="7"/>
      <c r="IX9" s="12"/>
      <c r="IY9" s="12"/>
      <c r="IZ9" s="7"/>
      <c r="JA9" s="12"/>
      <c r="JB9" s="12"/>
      <c r="JC9" s="7"/>
      <c r="JD9" s="12">
        <v>0</v>
      </c>
      <c r="JE9" s="12">
        <v>232.60445999999999</v>
      </c>
      <c r="JF9" s="7" t="s">
        <v>260</v>
      </c>
      <c r="JG9" s="12">
        <v>7352.5152399999997</v>
      </c>
      <c r="JH9" s="12">
        <v>2650.6093599999999</v>
      </c>
      <c r="JI9" s="7">
        <f t="shared" si="155"/>
        <v>0.36050375599085466</v>
      </c>
      <c r="JJ9" s="12"/>
      <c r="JK9" s="12"/>
      <c r="JL9" s="7"/>
      <c r="JM9" s="12">
        <v>74.267859999999999</v>
      </c>
      <c r="JN9" s="12">
        <v>26.7</v>
      </c>
      <c r="JO9" s="7">
        <f t="shared" si="159"/>
        <v>0.35950948364474217</v>
      </c>
      <c r="JP9" s="12">
        <v>4416.7</v>
      </c>
      <c r="JQ9" s="12">
        <v>0</v>
      </c>
      <c r="JR9" s="7">
        <f t="shared" si="161"/>
        <v>0</v>
      </c>
      <c r="JS9" s="12">
        <v>44.6</v>
      </c>
      <c r="JT9" s="12">
        <v>0</v>
      </c>
      <c r="JU9" s="7">
        <f t="shared" si="163"/>
        <v>0</v>
      </c>
      <c r="JV9" s="12"/>
      <c r="JW9" s="12"/>
      <c r="JX9" s="7"/>
      <c r="JY9" s="12"/>
      <c r="JZ9" s="12"/>
      <c r="KA9" s="7"/>
      <c r="KB9" s="12"/>
      <c r="KC9" s="12"/>
      <c r="KD9" s="7"/>
      <c r="KE9" s="12">
        <v>10477.635200000001</v>
      </c>
      <c r="KF9" s="12">
        <v>0</v>
      </c>
      <c r="KG9" s="7">
        <f t="shared" si="171"/>
        <v>0</v>
      </c>
      <c r="KH9" s="12">
        <v>1914.63921</v>
      </c>
      <c r="KI9" s="12">
        <v>0</v>
      </c>
      <c r="KJ9" s="7">
        <f t="shared" si="173"/>
        <v>0</v>
      </c>
      <c r="KK9" s="12">
        <v>19.339790000000001</v>
      </c>
      <c r="KL9" s="12">
        <v>0</v>
      </c>
      <c r="KM9" s="7">
        <f t="shared" si="175"/>
        <v>0</v>
      </c>
      <c r="KN9" s="12"/>
      <c r="KO9" s="12"/>
      <c r="KP9" s="7"/>
      <c r="KQ9" s="15">
        <v>5513.8279999999995</v>
      </c>
      <c r="KR9" s="15">
        <v>4671.3580000000002</v>
      </c>
      <c r="KS9" s="7">
        <f t="shared" si="179"/>
        <v>0.84720778377562744</v>
      </c>
      <c r="KT9" s="12"/>
      <c r="KU9" s="12"/>
      <c r="KV9" s="7"/>
      <c r="KW9" s="15"/>
      <c r="KX9" s="15"/>
      <c r="KY9" s="7"/>
      <c r="KZ9" s="12">
        <f t="shared" si="188"/>
        <v>310511.47892999998</v>
      </c>
      <c r="LA9" s="12">
        <f t="shared" si="189"/>
        <v>225270.06955999997</v>
      </c>
      <c r="LB9" s="7">
        <f t="shared" si="184"/>
        <v>0.72548064997875206</v>
      </c>
    </row>
    <row r="10" spans="1:314" x14ac:dyDescent="0.25">
      <c r="A10" s="5" t="s">
        <v>220</v>
      </c>
      <c r="B10" s="2" t="s">
        <v>179</v>
      </c>
      <c r="C10" s="12">
        <f t="shared" si="190"/>
        <v>166134.70000000001</v>
      </c>
      <c r="D10" s="12">
        <f t="shared" si="191"/>
        <v>157143.87</v>
      </c>
      <c r="E10" s="7">
        <f t="shared" si="192"/>
        <v>0.94588228708391431</v>
      </c>
      <c r="F10" s="12"/>
      <c r="G10" s="12"/>
      <c r="H10" s="12"/>
      <c r="I10" s="12">
        <v>150557</v>
      </c>
      <c r="J10" s="12">
        <v>150557</v>
      </c>
      <c r="K10" s="7">
        <f t="shared" si="185"/>
        <v>1</v>
      </c>
      <c r="L10" s="12">
        <v>15577.7</v>
      </c>
      <c r="M10" s="12">
        <v>6586.87</v>
      </c>
      <c r="N10" s="7">
        <f t="shared" si="2"/>
        <v>0.42283970034087187</v>
      </c>
      <c r="O10" s="12"/>
      <c r="P10" s="12"/>
      <c r="Q10" s="7"/>
      <c r="R10" s="12">
        <f t="shared" si="193"/>
        <v>188494.15284000002</v>
      </c>
      <c r="S10" s="12">
        <f t="shared" si="194"/>
        <v>122225.20953999998</v>
      </c>
      <c r="T10" s="7">
        <f t="shared" si="5"/>
        <v>0.64842971359301904</v>
      </c>
      <c r="U10" s="12">
        <v>68043.5</v>
      </c>
      <c r="V10" s="12">
        <v>68043.5</v>
      </c>
      <c r="W10" s="7">
        <f t="shared" si="7"/>
        <v>1</v>
      </c>
      <c r="X10" s="12">
        <v>60517.3</v>
      </c>
      <c r="Y10" s="12">
        <v>38777.406669999997</v>
      </c>
      <c r="Z10" s="7">
        <f t="shared" si="9"/>
        <v>0.64076564337800923</v>
      </c>
      <c r="AA10" s="12"/>
      <c r="AB10" s="12"/>
      <c r="AC10" s="7"/>
      <c r="AD10" s="12">
        <v>2646.9</v>
      </c>
      <c r="AE10" s="12">
        <v>0</v>
      </c>
      <c r="AF10" s="7">
        <f t="shared" si="13"/>
        <v>0</v>
      </c>
      <c r="AG10" s="12"/>
      <c r="AH10" s="12"/>
      <c r="AI10" s="7"/>
      <c r="AJ10" s="12"/>
      <c r="AK10" s="12"/>
      <c r="AL10" s="7"/>
      <c r="AM10" s="12"/>
      <c r="AN10" s="12"/>
      <c r="AO10" s="7"/>
      <c r="AP10" s="12">
        <v>461.536</v>
      </c>
      <c r="AQ10" s="12"/>
      <c r="AR10" s="7">
        <f t="shared" si="18"/>
        <v>0</v>
      </c>
      <c r="AS10" s="12"/>
      <c r="AT10" s="12"/>
      <c r="AU10" s="7"/>
      <c r="AV10" s="12">
        <v>28281.784919999998</v>
      </c>
      <c r="AW10" s="12">
        <v>0</v>
      </c>
      <c r="AX10" s="7">
        <f t="shared" si="21"/>
        <v>0</v>
      </c>
      <c r="AY10" s="12"/>
      <c r="AZ10" s="12"/>
      <c r="BA10" s="7"/>
      <c r="BB10" s="12"/>
      <c r="BC10" s="12"/>
      <c r="BD10" s="7"/>
      <c r="BE10" s="12"/>
      <c r="BF10" s="12"/>
      <c r="BG10" s="7"/>
      <c r="BH10" s="12"/>
      <c r="BI10" s="12"/>
      <c r="BJ10" s="7"/>
      <c r="BK10" s="12"/>
      <c r="BL10" s="12"/>
      <c r="BM10" s="7"/>
      <c r="BN10" s="12"/>
      <c r="BO10" s="12"/>
      <c r="BP10" s="7"/>
      <c r="BQ10" s="12"/>
      <c r="BR10" s="12"/>
      <c r="BS10" s="7"/>
      <c r="BT10" s="12"/>
      <c r="BU10" s="12"/>
      <c r="BV10" s="7"/>
      <c r="BW10" s="12">
        <v>1603.76</v>
      </c>
      <c r="BX10" s="12">
        <v>253.79568</v>
      </c>
      <c r="BY10" s="7">
        <f t="shared" si="37"/>
        <v>0.15825041153289771</v>
      </c>
      <c r="BZ10" s="12"/>
      <c r="CA10" s="12"/>
      <c r="CB10" s="7"/>
      <c r="CC10" s="12"/>
      <c r="CD10" s="12"/>
      <c r="CE10" s="7"/>
      <c r="CF10" s="12"/>
      <c r="CG10" s="12"/>
      <c r="CH10" s="7"/>
      <c r="CI10" s="12">
        <v>2142</v>
      </c>
      <c r="CJ10" s="12">
        <v>0</v>
      </c>
      <c r="CK10" s="7">
        <f t="shared" si="45"/>
        <v>0</v>
      </c>
      <c r="CL10" s="12"/>
      <c r="CM10" s="12"/>
      <c r="CN10" s="7"/>
      <c r="CO10" s="12">
        <v>20.393740000000001</v>
      </c>
      <c r="CP10" s="12">
        <v>20.393740000000001</v>
      </c>
      <c r="CQ10" s="7">
        <f t="shared" si="49"/>
        <v>1</v>
      </c>
      <c r="CR10" s="12"/>
      <c r="CS10" s="12"/>
      <c r="CT10" s="7"/>
      <c r="CU10" s="12"/>
      <c r="CV10" s="12"/>
      <c r="CW10" s="7"/>
      <c r="CX10" s="12">
        <v>100</v>
      </c>
      <c r="CY10" s="12">
        <v>100</v>
      </c>
      <c r="CZ10" s="7">
        <f t="shared" si="54"/>
        <v>1</v>
      </c>
      <c r="DA10" s="12"/>
      <c r="DB10" s="12"/>
      <c r="DC10" s="7"/>
      <c r="DD10" s="12"/>
      <c r="DE10" s="12"/>
      <c r="DF10" s="7"/>
      <c r="DG10" s="12"/>
      <c r="DH10" s="12"/>
      <c r="DI10" s="7"/>
      <c r="DJ10" s="12">
        <v>2203.2981799999998</v>
      </c>
      <c r="DK10" s="12">
        <v>2203.2981799999998</v>
      </c>
      <c r="DL10" s="7">
        <f t="shared" si="62"/>
        <v>1</v>
      </c>
      <c r="DM10" s="12"/>
      <c r="DN10" s="12"/>
      <c r="DO10" s="7"/>
      <c r="DP10" s="12"/>
      <c r="DQ10" s="12"/>
      <c r="DR10" s="7"/>
      <c r="DS10" s="12"/>
      <c r="DT10" s="12"/>
      <c r="DU10" s="7"/>
      <c r="DV10" s="12"/>
      <c r="DW10" s="12"/>
      <c r="DX10" s="7"/>
      <c r="DY10" s="12"/>
      <c r="DZ10" s="12"/>
      <c r="EA10" s="7"/>
      <c r="EB10" s="12"/>
      <c r="EC10" s="12"/>
      <c r="ED10" s="7"/>
      <c r="EE10" s="12">
        <v>50</v>
      </c>
      <c r="EF10" s="12">
        <v>50</v>
      </c>
      <c r="EG10" s="7">
        <f t="shared" si="75"/>
        <v>1</v>
      </c>
      <c r="EH10" s="12"/>
      <c r="EI10" s="12"/>
      <c r="EJ10" s="7"/>
      <c r="EK10" s="12">
        <v>12423.68</v>
      </c>
      <c r="EL10" s="12">
        <v>3200</v>
      </c>
      <c r="EM10" s="7">
        <f t="shared" si="78"/>
        <v>0.25757263548320625</v>
      </c>
      <c r="EN10" s="12"/>
      <c r="EO10" s="12"/>
      <c r="EP10" s="7"/>
      <c r="EQ10" s="12"/>
      <c r="ER10" s="12"/>
      <c r="ES10" s="7"/>
      <c r="ET10" s="12"/>
      <c r="EU10" s="12"/>
      <c r="EV10" s="7"/>
      <c r="EW10" s="12"/>
      <c r="EX10" s="12"/>
      <c r="EY10" s="7"/>
      <c r="EZ10" s="12">
        <v>10000</v>
      </c>
      <c r="FA10" s="12">
        <v>9576.8152699999991</v>
      </c>
      <c r="FB10" s="7">
        <f t="shared" si="86"/>
        <v>0.95768152699999987</v>
      </c>
      <c r="FC10" s="12">
        <f t="shared" si="195"/>
        <v>220089.84000000005</v>
      </c>
      <c r="FD10" s="12">
        <f t="shared" si="196"/>
        <v>193033.39594000002</v>
      </c>
      <c r="FE10" s="7">
        <f t="shared" si="88"/>
        <v>0.87706636498986035</v>
      </c>
      <c r="FF10" s="12">
        <v>2666</v>
      </c>
      <c r="FG10" s="12">
        <v>1999.8</v>
      </c>
      <c r="FH10" s="7">
        <f t="shared" si="90"/>
        <v>0.750112528132033</v>
      </c>
      <c r="FI10" s="12">
        <v>168.5</v>
      </c>
      <c r="FJ10" s="12">
        <v>126</v>
      </c>
      <c r="FK10" s="7">
        <f t="shared" si="92"/>
        <v>0.74777448071216612</v>
      </c>
      <c r="FL10" s="12">
        <v>192.8</v>
      </c>
      <c r="FM10" s="12">
        <v>192.8</v>
      </c>
      <c r="FN10" s="7">
        <f t="shared" si="94"/>
        <v>1</v>
      </c>
      <c r="FO10" s="12"/>
      <c r="FP10" s="12"/>
      <c r="FQ10" s="7"/>
      <c r="FR10" s="15"/>
      <c r="FS10" s="15"/>
      <c r="FT10" s="7"/>
      <c r="FU10" s="12">
        <v>500</v>
      </c>
      <c r="FV10" s="12">
        <v>160.602</v>
      </c>
      <c r="FW10" s="7">
        <f t="shared" si="98"/>
        <v>0.32120399999999999</v>
      </c>
      <c r="FX10" s="12"/>
      <c r="FY10" s="12"/>
      <c r="FZ10" s="7"/>
      <c r="GA10" s="12">
        <v>0.2</v>
      </c>
      <c r="GB10" s="12">
        <v>0</v>
      </c>
      <c r="GC10" s="7">
        <f t="shared" ref="GC10:GC11" si="199">GB10/GA10</f>
        <v>0</v>
      </c>
      <c r="GD10" s="12">
        <v>65192.6</v>
      </c>
      <c r="GE10" s="12">
        <v>56547.947999999997</v>
      </c>
      <c r="GF10" s="7">
        <f t="shared" si="104"/>
        <v>0.86739826299303902</v>
      </c>
      <c r="GG10" s="12">
        <v>814.5</v>
      </c>
      <c r="GH10" s="12">
        <v>550</v>
      </c>
      <c r="GI10" s="7">
        <f t="shared" si="106"/>
        <v>0.67526089625537145</v>
      </c>
      <c r="GJ10" s="12">
        <v>130456.8</v>
      </c>
      <c r="GK10" s="12">
        <v>120078.28200000001</v>
      </c>
      <c r="GL10" s="7">
        <f t="shared" si="108"/>
        <v>0.92044479091929288</v>
      </c>
      <c r="GM10" s="12"/>
      <c r="GN10" s="12"/>
      <c r="GO10" s="7"/>
      <c r="GP10" s="12">
        <v>5183.8999999999996</v>
      </c>
      <c r="GQ10" s="12">
        <v>2227.8000000000002</v>
      </c>
      <c r="GR10" s="7">
        <f t="shared" si="112"/>
        <v>0.42975366037153501</v>
      </c>
      <c r="GS10" s="12">
        <v>1913.64</v>
      </c>
      <c r="GT10" s="12">
        <v>1913.64</v>
      </c>
      <c r="GU10" s="7">
        <f t="shared" si="114"/>
        <v>1</v>
      </c>
      <c r="GV10" s="12">
        <v>91.2</v>
      </c>
      <c r="GW10" s="12">
        <v>48</v>
      </c>
      <c r="GX10" s="7">
        <f t="shared" si="116"/>
        <v>0.52631578947368418</v>
      </c>
      <c r="GY10" s="12">
        <v>7689</v>
      </c>
      <c r="GZ10" s="12">
        <v>4905.1565399999999</v>
      </c>
      <c r="HA10" s="7">
        <f t="shared" si="118"/>
        <v>0.63794466640655478</v>
      </c>
      <c r="HB10" s="12">
        <v>1731.6</v>
      </c>
      <c r="HC10" s="12">
        <v>1240.9014</v>
      </c>
      <c r="HD10" s="7">
        <f t="shared" si="120"/>
        <v>0.71662127512127516</v>
      </c>
      <c r="HE10" s="12">
        <v>1944</v>
      </c>
      <c r="HF10" s="12">
        <v>1940.76</v>
      </c>
      <c r="HG10" s="7">
        <f t="shared" si="122"/>
        <v>0.99833333333333329</v>
      </c>
      <c r="HH10" s="12"/>
      <c r="HI10" s="12"/>
      <c r="HJ10" s="7"/>
      <c r="HK10" s="12">
        <v>1.5</v>
      </c>
      <c r="HL10" s="12">
        <v>1.5</v>
      </c>
      <c r="HM10" s="7">
        <f t="shared" si="126"/>
        <v>1</v>
      </c>
      <c r="HN10" s="12">
        <v>988.5</v>
      </c>
      <c r="HO10" s="12">
        <v>741.3</v>
      </c>
      <c r="HP10" s="7">
        <f t="shared" si="128"/>
        <v>0.74992412746585735</v>
      </c>
      <c r="HQ10" s="12"/>
      <c r="HR10" s="12"/>
      <c r="HS10" s="7"/>
      <c r="HT10" s="12">
        <v>1.6</v>
      </c>
      <c r="HU10" s="12">
        <v>1.2</v>
      </c>
      <c r="HV10" s="7">
        <f t="shared" si="131"/>
        <v>0.74999999999999989</v>
      </c>
      <c r="HW10" s="12"/>
      <c r="HX10" s="12"/>
      <c r="HY10" s="7"/>
      <c r="HZ10" s="12"/>
      <c r="IA10" s="12"/>
      <c r="IB10" s="7"/>
      <c r="IC10" s="12">
        <v>553.5</v>
      </c>
      <c r="ID10" s="12">
        <v>357.70600000000002</v>
      </c>
      <c r="IE10" s="7">
        <f t="shared" si="137"/>
        <v>0.64626196928635959</v>
      </c>
      <c r="IF10" s="12">
        <f t="shared" si="197"/>
        <v>56590.619360000004</v>
      </c>
      <c r="IG10" s="12">
        <f t="shared" si="198"/>
        <v>35366.930999999997</v>
      </c>
      <c r="IH10" s="7">
        <f t="shared" si="139"/>
        <v>0.62496101650724178</v>
      </c>
      <c r="II10" s="7"/>
      <c r="IJ10" s="7"/>
      <c r="IK10" s="7"/>
      <c r="IL10" s="7"/>
      <c r="IM10" s="7"/>
      <c r="IN10" s="7"/>
      <c r="IO10" s="12">
        <v>4950</v>
      </c>
      <c r="IP10" s="12">
        <v>0</v>
      </c>
      <c r="IQ10" s="7">
        <f t="shared" si="145"/>
        <v>0</v>
      </c>
      <c r="IR10" s="12"/>
      <c r="IS10" s="12"/>
      <c r="IT10" s="7"/>
      <c r="IU10" s="12"/>
      <c r="IV10" s="12"/>
      <c r="IW10" s="7"/>
      <c r="IX10" s="12"/>
      <c r="IY10" s="12"/>
      <c r="IZ10" s="7"/>
      <c r="JA10" s="12"/>
      <c r="JB10" s="12"/>
      <c r="JC10" s="7"/>
      <c r="JD10" s="12"/>
      <c r="JE10" s="12"/>
      <c r="JF10" s="7"/>
      <c r="JG10" s="12"/>
      <c r="JH10" s="12"/>
      <c r="JI10" s="7"/>
      <c r="JJ10" s="12">
        <v>12121.21336</v>
      </c>
      <c r="JK10" s="12">
        <v>1138.1310000000001</v>
      </c>
      <c r="JL10" s="7">
        <f t="shared" si="157"/>
        <v>9.3895797903849457E-2</v>
      </c>
      <c r="JM10" s="12"/>
      <c r="JN10" s="12"/>
      <c r="JO10" s="7"/>
      <c r="JP10" s="12">
        <v>25967.599999999999</v>
      </c>
      <c r="JQ10" s="12">
        <v>25967.599999999999</v>
      </c>
      <c r="JR10" s="7">
        <f t="shared" si="161"/>
        <v>1</v>
      </c>
      <c r="JS10" s="12">
        <v>262.3</v>
      </c>
      <c r="JT10" s="12">
        <v>262.3</v>
      </c>
      <c r="JU10" s="7">
        <f t="shared" si="163"/>
        <v>1</v>
      </c>
      <c r="JV10" s="12">
        <v>2970</v>
      </c>
      <c r="JW10" s="12">
        <v>0</v>
      </c>
      <c r="JX10" s="7">
        <f t="shared" si="165"/>
        <v>0</v>
      </c>
      <c r="JY10" s="12">
        <v>30</v>
      </c>
      <c r="JZ10" s="12">
        <v>0</v>
      </c>
      <c r="KA10" s="7">
        <f t="shared" si="167"/>
        <v>0</v>
      </c>
      <c r="KB10" s="12"/>
      <c r="KC10" s="12"/>
      <c r="KD10" s="7"/>
      <c r="KE10" s="12"/>
      <c r="KF10" s="12"/>
      <c r="KG10" s="7"/>
      <c r="KH10" s="12">
        <v>2155.8299400000001</v>
      </c>
      <c r="KI10" s="12">
        <v>0</v>
      </c>
      <c r="KJ10" s="7">
        <f t="shared" si="173"/>
        <v>0</v>
      </c>
      <c r="KK10" s="12">
        <v>21.776060000000001</v>
      </c>
      <c r="KL10" s="12">
        <v>0</v>
      </c>
      <c r="KM10" s="7">
        <f t="shared" si="175"/>
        <v>0</v>
      </c>
      <c r="KN10" s="12"/>
      <c r="KO10" s="12"/>
      <c r="KP10" s="7"/>
      <c r="KQ10" s="15">
        <v>8111.9</v>
      </c>
      <c r="KR10" s="15">
        <v>7998.9</v>
      </c>
      <c r="KS10" s="7">
        <f t="shared" si="179"/>
        <v>0.98606984800108477</v>
      </c>
      <c r="KT10" s="12"/>
      <c r="KU10" s="12"/>
      <c r="KV10" s="7"/>
      <c r="KW10" s="15"/>
      <c r="KX10" s="15"/>
      <c r="KY10" s="7"/>
      <c r="KZ10" s="12">
        <f t="shared" si="188"/>
        <v>631309.31220000016</v>
      </c>
      <c r="LA10" s="12">
        <f t="shared" si="189"/>
        <v>507769.40647999995</v>
      </c>
      <c r="LB10" s="7">
        <f t="shared" si="184"/>
        <v>0.80431160552743042</v>
      </c>
    </row>
    <row r="11" spans="1:314" x14ac:dyDescent="0.25">
      <c r="A11" s="5" t="s">
        <v>221</v>
      </c>
      <c r="B11" s="2" t="s">
        <v>180</v>
      </c>
      <c r="C11" s="12">
        <f t="shared" si="190"/>
        <v>182246</v>
      </c>
      <c r="D11" s="12">
        <f t="shared" si="191"/>
        <v>182246</v>
      </c>
      <c r="E11" s="7">
        <f t="shared" si="192"/>
        <v>1</v>
      </c>
      <c r="F11" s="12"/>
      <c r="G11" s="12"/>
      <c r="H11" s="12"/>
      <c r="I11" s="12">
        <v>182246</v>
      </c>
      <c r="J11" s="12">
        <v>182246</v>
      </c>
      <c r="K11" s="7">
        <f t="shared" si="185"/>
        <v>1</v>
      </c>
      <c r="L11" s="12"/>
      <c r="M11" s="12"/>
      <c r="N11" s="7"/>
      <c r="O11" s="12"/>
      <c r="P11" s="12"/>
      <c r="Q11" s="7"/>
      <c r="R11" s="12">
        <f t="shared" si="193"/>
        <v>316405.01652</v>
      </c>
      <c r="S11" s="12">
        <f t="shared" si="194"/>
        <v>153290.25732</v>
      </c>
      <c r="T11" s="7">
        <f t="shared" si="5"/>
        <v>0.48447480070313775</v>
      </c>
      <c r="U11" s="12">
        <v>103050</v>
      </c>
      <c r="V11" s="12">
        <v>83429.179999999993</v>
      </c>
      <c r="W11" s="7">
        <f t="shared" si="7"/>
        <v>0.8095990295972828</v>
      </c>
      <c r="X11" s="12">
        <v>33675.699999999997</v>
      </c>
      <c r="Y11" s="12">
        <v>33675.699999999997</v>
      </c>
      <c r="Z11" s="7">
        <f t="shared" si="9"/>
        <v>1</v>
      </c>
      <c r="AA11" s="12"/>
      <c r="AB11" s="12"/>
      <c r="AC11" s="7"/>
      <c r="AD11" s="12">
        <v>7066</v>
      </c>
      <c r="AE11" s="12">
        <v>0</v>
      </c>
      <c r="AF11" s="7">
        <f t="shared" si="13"/>
        <v>0</v>
      </c>
      <c r="AG11" s="12"/>
      <c r="AH11" s="12"/>
      <c r="AI11" s="7"/>
      <c r="AJ11" s="12"/>
      <c r="AK11" s="12"/>
      <c r="AL11" s="7"/>
      <c r="AM11" s="12"/>
      <c r="AN11" s="12"/>
      <c r="AO11" s="7"/>
      <c r="AP11" s="12">
        <v>1690.6</v>
      </c>
      <c r="AQ11" s="12">
        <v>1690.6</v>
      </c>
      <c r="AR11" s="7">
        <f t="shared" si="18"/>
        <v>1</v>
      </c>
      <c r="AS11" s="12"/>
      <c r="AT11" s="12"/>
      <c r="AU11" s="7"/>
      <c r="AV11" s="12">
        <v>30216.83281</v>
      </c>
      <c r="AW11" s="12">
        <v>17453.126250000001</v>
      </c>
      <c r="AX11" s="7">
        <f t="shared" si="21"/>
        <v>0.57759614846940677</v>
      </c>
      <c r="AY11" s="12"/>
      <c r="AZ11" s="12"/>
      <c r="BA11" s="7"/>
      <c r="BB11" s="12">
        <v>6256</v>
      </c>
      <c r="BC11" s="12">
        <v>0</v>
      </c>
      <c r="BD11" s="7">
        <f t="shared" si="24"/>
        <v>0</v>
      </c>
      <c r="BE11" s="12"/>
      <c r="BF11" s="12"/>
      <c r="BG11" s="7"/>
      <c r="BH11" s="12"/>
      <c r="BI11" s="12"/>
      <c r="BJ11" s="7"/>
      <c r="BK11" s="12"/>
      <c r="BL11" s="12"/>
      <c r="BM11" s="7"/>
      <c r="BN11" s="12"/>
      <c r="BO11" s="12"/>
      <c r="BP11" s="7"/>
      <c r="BQ11" s="12"/>
      <c r="BR11" s="12"/>
      <c r="BS11" s="7"/>
      <c r="BT11" s="12">
        <v>8211</v>
      </c>
      <c r="BU11" s="12">
        <v>0</v>
      </c>
      <c r="BV11" s="7">
        <f t="shared" si="35"/>
        <v>0</v>
      </c>
      <c r="BW11" s="12">
        <v>3207.52</v>
      </c>
      <c r="BX11" s="12">
        <v>568.44935999999996</v>
      </c>
      <c r="BY11" s="7">
        <f t="shared" si="37"/>
        <v>0.17722394872050679</v>
      </c>
      <c r="BZ11" s="12"/>
      <c r="CA11" s="12"/>
      <c r="CB11" s="7"/>
      <c r="CC11" s="12"/>
      <c r="CD11" s="12"/>
      <c r="CE11" s="7"/>
      <c r="CF11" s="12">
        <v>1173</v>
      </c>
      <c r="CG11" s="12">
        <v>0</v>
      </c>
      <c r="CH11" s="7">
        <f t="shared" si="43"/>
        <v>0</v>
      </c>
      <c r="CI11" s="12">
        <v>2142</v>
      </c>
      <c r="CJ11" s="12">
        <v>0</v>
      </c>
      <c r="CK11" s="7">
        <f t="shared" si="45"/>
        <v>0</v>
      </c>
      <c r="CL11" s="12">
        <v>1720.5</v>
      </c>
      <c r="CM11" s="12">
        <v>1127.0999999999999</v>
      </c>
      <c r="CN11" s="7">
        <f t="shared" si="47"/>
        <v>0.6551002615518744</v>
      </c>
      <c r="CO11" s="12">
        <v>57.44791</v>
      </c>
      <c r="CP11" s="12">
        <v>57.44791</v>
      </c>
      <c r="CQ11" s="7">
        <f t="shared" si="49"/>
        <v>1</v>
      </c>
      <c r="CR11" s="12"/>
      <c r="CS11" s="12"/>
      <c r="CT11" s="7"/>
      <c r="CU11" s="12"/>
      <c r="CV11" s="12"/>
      <c r="CW11" s="7"/>
      <c r="CX11" s="12"/>
      <c r="CY11" s="12"/>
      <c r="CZ11" s="7"/>
      <c r="DA11" s="12"/>
      <c r="DB11" s="12"/>
      <c r="DC11" s="7"/>
      <c r="DD11" s="12"/>
      <c r="DE11" s="12"/>
      <c r="DF11" s="7"/>
      <c r="DG11" s="12"/>
      <c r="DH11" s="12"/>
      <c r="DI11" s="7"/>
      <c r="DJ11" s="12"/>
      <c r="DK11" s="12"/>
      <c r="DL11" s="7"/>
      <c r="DM11" s="12">
        <v>78738.559999999998</v>
      </c>
      <c r="DN11" s="12">
        <v>0</v>
      </c>
      <c r="DO11" s="7">
        <f t="shared" si="64"/>
        <v>0</v>
      </c>
      <c r="DP11" s="12"/>
      <c r="DQ11" s="12"/>
      <c r="DR11" s="7"/>
      <c r="DS11" s="12"/>
      <c r="DT11" s="12"/>
      <c r="DU11" s="7"/>
      <c r="DV11" s="12"/>
      <c r="DW11" s="12"/>
      <c r="DX11" s="7"/>
      <c r="DY11" s="12"/>
      <c r="DZ11" s="12"/>
      <c r="EA11" s="7"/>
      <c r="EB11" s="12"/>
      <c r="EC11" s="12"/>
      <c r="ED11" s="7"/>
      <c r="EE11" s="12"/>
      <c r="EF11" s="12"/>
      <c r="EG11" s="7"/>
      <c r="EH11" s="12"/>
      <c r="EI11" s="12"/>
      <c r="EJ11" s="7"/>
      <c r="EK11" s="12">
        <v>18257.701999999997</v>
      </c>
      <c r="EL11" s="12">
        <v>10798.189</v>
      </c>
      <c r="EM11" s="7">
        <f t="shared" si="78"/>
        <v>0.59143198853831669</v>
      </c>
      <c r="EN11" s="12">
        <v>4490.4647999999997</v>
      </c>
      <c r="EO11" s="12">
        <v>4490.4647999999997</v>
      </c>
      <c r="EP11" s="7">
        <f t="shared" si="80"/>
        <v>1</v>
      </c>
      <c r="EQ11" s="12"/>
      <c r="ER11" s="12"/>
      <c r="ES11" s="7"/>
      <c r="ET11" s="12"/>
      <c r="EU11" s="12"/>
      <c r="EV11" s="7"/>
      <c r="EW11" s="12"/>
      <c r="EX11" s="12"/>
      <c r="EY11" s="7"/>
      <c r="EZ11" s="12">
        <v>16451.688999999998</v>
      </c>
      <c r="FA11" s="12">
        <v>0</v>
      </c>
      <c r="FB11" s="7">
        <f t="shared" si="86"/>
        <v>0</v>
      </c>
      <c r="FC11" s="12">
        <f t="shared" si="195"/>
        <v>554500.1320000001</v>
      </c>
      <c r="FD11" s="12">
        <f t="shared" si="196"/>
        <v>401191.14335000003</v>
      </c>
      <c r="FE11" s="7">
        <f t="shared" si="88"/>
        <v>0.72351857140766196</v>
      </c>
      <c r="FF11" s="12">
        <v>7052</v>
      </c>
      <c r="FG11" s="12">
        <v>5289.3</v>
      </c>
      <c r="FH11" s="7">
        <f t="shared" si="90"/>
        <v>0.75004254112308566</v>
      </c>
      <c r="FI11" s="12">
        <v>286.39999999999998</v>
      </c>
      <c r="FJ11" s="12">
        <v>215.1</v>
      </c>
      <c r="FK11" s="7">
        <f t="shared" si="92"/>
        <v>0.75104748603351956</v>
      </c>
      <c r="FL11" s="12">
        <v>407.1</v>
      </c>
      <c r="FM11" s="12">
        <v>273.44400000000002</v>
      </c>
      <c r="FN11" s="7">
        <f t="shared" si="94"/>
        <v>0.67168754605747971</v>
      </c>
      <c r="FO11" s="12">
        <v>413.7</v>
      </c>
      <c r="FP11" s="12">
        <v>413.7</v>
      </c>
      <c r="FQ11" s="7">
        <f t="shared" ref="FQ11:FQ44" si="200">FP11/FO11</f>
        <v>1</v>
      </c>
      <c r="FR11" s="15">
        <v>79.2</v>
      </c>
      <c r="FS11" s="15">
        <v>79.2</v>
      </c>
      <c r="FT11" s="7">
        <f t="shared" si="187"/>
        <v>1</v>
      </c>
      <c r="FU11" s="12">
        <v>2710.0919999999996</v>
      </c>
      <c r="FV11" s="12">
        <v>2512</v>
      </c>
      <c r="FW11" s="7">
        <f t="shared" si="98"/>
        <v>0.92690580245984278</v>
      </c>
      <c r="FX11" s="12"/>
      <c r="FY11" s="12"/>
      <c r="FZ11" s="7"/>
      <c r="GA11" s="12">
        <v>2.4</v>
      </c>
      <c r="GB11" s="12">
        <v>0</v>
      </c>
      <c r="GC11" s="7">
        <f t="shared" si="199"/>
        <v>0</v>
      </c>
      <c r="GD11" s="12">
        <v>128459.9</v>
      </c>
      <c r="GE11" s="12">
        <v>107234.79300000001</v>
      </c>
      <c r="GF11" s="7">
        <f t="shared" si="104"/>
        <v>0.834772508775112</v>
      </c>
      <c r="GG11" s="12">
        <v>2051.5</v>
      </c>
      <c r="GH11" s="12">
        <v>850</v>
      </c>
      <c r="GI11" s="7">
        <f t="shared" si="106"/>
        <v>0.41433097733365831</v>
      </c>
      <c r="GJ11" s="12">
        <v>376484.4</v>
      </c>
      <c r="GK11" s="12">
        <v>258006.09899999999</v>
      </c>
      <c r="GL11" s="7">
        <f t="shared" si="108"/>
        <v>0.68530355839445134</v>
      </c>
      <c r="GM11" s="12">
        <v>290.39999999999998</v>
      </c>
      <c r="GN11" s="12">
        <v>224.44</v>
      </c>
      <c r="GO11" s="7">
        <f t="shared" si="110"/>
        <v>0.77286501377410477</v>
      </c>
      <c r="GP11" s="12">
        <v>6545.3</v>
      </c>
      <c r="GQ11" s="12">
        <v>2056.1999999999998</v>
      </c>
      <c r="GR11" s="7">
        <f t="shared" si="112"/>
        <v>0.31414908407559622</v>
      </c>
      <c r="GS11" s="12">
        <v>1956.64</v>
      </c>
      <c r="GT11" s="12">
        <v>1956.64</v>
      </c>
      <c r="GU11" s="7">
        <f t="shared" si="114"/>
        <v>1</v>
      </c>
      <c r="GV11" s="12">
        <v>91.1</v>
      </c>
      <c r="GW11" s="12">
        <v>56.1</v>
      </c>
      <c r="GX11" s="7">
        <f t="shared" si="116"/>
        <v>0.61580680570801327</v>
      </c>
      <c r="GY11" s="12">
        <v>17488.2</v>
      </c>
      <c r="GZ11" s="12">
        <v>14218.52535</v>
      </c>
      <c r="HA11" s="7">
        <f t="shared" si="118"/>
        <v>0.8130353809997598</v>
      </c>
      <c r="HB11" s="12">
        <v>4651.8999999999996</v>
      </c>
      <c r="HC11" s="12">
        <v>3219.8</v>
      </c>
      <c r="HD11" s="7">
        <f t="shared" si="120"/>
        <v>0.69214729465379743</v>
      </c>
      <c r="HE11" s="12">
        <v>2475</v>
      </c>
      <c r="HF11" s="12">
        <v>2398.7280000000001</v>
      </c>
      <c r="HG11" s="7">
        <f t="shared" si="122"/>
        <v>0.96918303030303032</v>
      </c>
      <c r="HH11" s="12"/>
      <c r="HI11" s="12"/>
      <c r="HJ11" s="7"/>
      <c r="HK11" s="12">
        <v>1.5</v>
      </c>
      <c r="HL11" s="12"/>
      <c r="HM11" s="7">
        <f t="shared" si="126"/>
        <v>0</v>
      </c>
      <c r="HN11" s="12">
        <v>2425</v>
      </c>
      <c r="HO11" s="12">
        <v>1818.9</v>
      </c>
      <c r="HP11" s="7">
        <f t="shared" si="128"/>
        <v>0.75006185567010308</v>
      </c>
      <c r="HQ11" s="12"/>
      <c r="HR11" s="12"/>
      <c r="HS11" s="7"/>
      <c r="HT11" s="12">
        <v>9.6</v>
      </c>
      <c r="HU11" s="12">
        <v>7.2</v>
      </c>
      <c r="HV11" s="7">
        <f t="shared" si="131"/>
        <v>0.75</v>
      </c>
      <c r="HW11" s="12"/>
      <c r="HX11" s="12"/>
      <c r="HY11" s="7"/>
      <c r="HZ11" s="12"/>
      <c r="IA11" s="12"/>
      <c r="IB11" s="7"/>
      <c r="IC11" s="12">
        <v>618.79999999999995</v>
      </c>
      <c r="ID11" s="12">
        <v>360.97399999999999</v>
      </c>
      <c r="IE11" s="7">
        <f t="shared" si="137"/>
        <v>0.58334518422753723</v>
      </c>
      <c r="IF11" s="12">
        <f t="shared" si="197"/>
        <v>94928.263880000013</v>
      </c>
      <c r="IG11" s="12">
        <f t="shared" si="198"/>
        <v>22193.508109999999</v>
      </c>
      <c r="IH11" s="7">
        <f t="shared" si="139"/>
        <v>0.23379241548181146</v>
      </c>
      <c r="II11" s="7"/>
      <c r="IJ11" s="7"/>
      <c r="IK11" s="7"/>
      <c r="IL11" s="7"/>
      <c r="IM11" s="7"/>
      <c r="IN11" s="7"/>
      <c r="IO11" s="12">
        <v>10890</v>
      </c>
      <c r="IP11" s="12">
        <v>0</v>
      </c>
      <c r="IQ11" s="7">
        <f t="shared" si="145"/>
        <v>0</v>
      </c>
      <c r="IR11" s="12"/>
      <c r="IS11" s="12"/>
      <c r="IT11" s="7"/>
      <c r="IU11" s="12"/>
      <c r="IV11" s="12"/>
      <c r="IW11" s="7"/>
      <c r="IX11" s="12"/>
      <c r="IY11" s="12"/>
      <c r="IZ11" s="7"/>
      <c r="JA11" s="12"/>
      <c r="JB11" s="12"/>
      <c r="JC11" s="7"/>
      <c r="JD11" s="12"/>
      <c r="JE11" s="12"/>
      <c r="JF11" s="7"/>
      <c r="JG11" s="12">
        <v>52842.111140000001</v>
      </c>
      <c r="JH11" s="12">
        <v>16696.754970000002</v>
      </c>
      <c r="JI11" s="7">
        <f t="shared" si="155"/>
        <v>0.31597441150228811</v>
      </c>
      <c r="JJ11" s="12">
        <v>6969.6976800000002</v>
      </c>
      <c r="JK11" s="12">
        <v>1496.375</v>
      </c>
      <c r="JL11" s="7">
        <f t="shared" si="157"/>
        <v>0.21469726072824438</v>
      </c>
      <c r="JM11" s="12">
        <v>533.75886000000003</v>
      </c>
      <c r="JN11" s="12">
        <v>168.65414000000001</v>
      </c>
      <c r="JO11" s="7">
        <f t="shared" si="159"/>
        <v>0.31597440836860302</v>
      </c>
      <c r="JP11" s="12"/>
      <c r="JQ11" s="12"/>
      <c r="JR11" s="7"/>
      <c r="JS11" s="12"/>
      <c r="JT11" s="12"/>
      <c r="JU11" s="7"/>
      <c r="JV11" s="12">
        <v>2970</v>
      </c>
      <c r="JW11" s="12">
        <v>0</v>
      </c>
      <c r="JX11" s="7">
        <f t="shared" si="165"/>
        <v>0</v>
      </c>
      <c r="JY11" s="12">
        <v>30</v>
      </c>
      <c r="JZ11" s="12">
        <v>0</v>
      </c>
      <c r="KA11" s="7">
        <f t="shared" si="167"/>
        <v>0</v>
      </c>
      <c r="KB11" s="12"/>
      <c r="KC11" s="12"/>
      <c r="KD11" s="7"/>
      <c r="KE11" s="12">
        <v>10477.635200000001</v>
      </c>
      <c r="KF11" s="12">
        <v>0</v>
      </c>
      <c r="KG11" s="7">
        <f t="shared" si="171"/>
        <v>0</v>
      </c>
      <c r="KH11" s="12">
        <v>5616.3303900000001</v>
      </c>
      <c r="KI11" s="12">
        <v>0</v>
      </c>
      <c r="KJ11" s="7">
        <f t="shared" si="173"/>
        <v>0</v>
      </c>
      <c r="KK11" s="12">
        <v>56.730609999999999</v>
      </c>
      <c r="KL11" s="12">
        <v>0</v>
      </c>
      <c r="KM11" s="7">
        <f t="shared" si="175"/>
        <v>0</v>
      </c>
      <c r="KN11" s="12"/>
      <c r="KO11" s="12"/>
      <c r="KP11" s="7"/>
      <c r="KQ11" s="15">
        <v>1942</v>
      </c>
      <c r="KR11" s="15">
        <v>1231.7239999999999</v>
      </c>
      <c r="KS11" s="7">
        <f t="shared" si="179"/>
        <v>0.63425540679711634</v>
      </c>
      <c r="KT11" s="12">
        <v>2600</v>
      </c>
      <c r="KU11" s="12">
        <v>2600</v>
      </c>
      <c r="KV11" s="7">
        <f t="shared" si="181"/>
        <v>1</v>
      </c>
      <c r="KW11" s="15"/>
      <c r="KX11" s="15"/>
      <c r="KY11" s="7"/>
      <c r="KZ11" s="12">
        <f t="shared" si="188"/>
        <v>1148079.4124</v>
      </c>
      <c r="LA11" s="12">
        <f t="shared" si="189"/>
        <v>758920.90878000006</v>
      </c>
      <c r="LB11" s="7">
        <f t="shared" si="184"/>
        <v>0.66103520417069017</v>
      </c>
    </row>
    <row r="12" spans="1:314" x14ac:dyDescent="0.25">
      <c r="A12" s="5" t="s">
        <v>222</v>
      </c>
      <c r="B12" s="2" t="s">
        <v>181</v>
      </c>
      <c r="C12" s="12">
        <f t="shared" si="190"/>
        <v>71722</v>
      </c>
      <c r="D12" s="12">
        <f t="shared" si="191"/>
        <v>13224.4</v>
      </c>
      <c r="E12" s="7">
        <f t="shared" si="192"/>
        <v>0.18438414991216084</v>
      </c>
      <c r="F12" s="12"/>
      <c r="G12" s="12"/>
      <c r="H12" s="12"/>
      <c r="I12" s="12">
        <v>64372</v>
      </c>
      <c r="J12" s="12">
        <v>12874.4</v>
      </c>
      <c r="K12" s="7">
        <f t="shared" si="185"/>
        <v>0.19999999999999998</v>
      </c>
      <c r="L12" s="12">
        <v>7350</v>
      </c>
      <c r="M12" s="12">
        <v>350</v>
      </c>
      <c r="N12" s="7">
        <f t="shared" si="2"/>
        <v>4.7619047619047616E-2</v>
      </c>
      <c r="O12" s="12"/>
      <c r="P12" s="12"/>
      <c r="Q12" s="7"/>
      <c r="R12" s="12">
        <f t="shared" si="193"/>
        <v>34112.296520000004</v>
      </c>
      <c r="S12" s="12">
        <f t="shared" si="194"/>
        <v>1475.2965200000001</v>
      </c>
      <c r="T12" s="7">
        <f t="shared" si="5"/>
        <v>4.324823217736265E-2</v>
      </c>
      <c r="U12" s="12"/>
      <c r="V12" s="12"/>
      <c r="W12" s="7"/>
      <c r="X12" s="12"/>
      <c r="Y12" s="12"/>
      <c r="Z12" s="7"/>
      <c r="AA12" s="12"/>
      <c r="AB12" s="12"/>
      <c r="AC12" s="7"/>
      <c r="AD12" s="12"/>
      <c r="AE12" s="12"/>
      <c r="AF12" s="7"/>
      <c r="AG12" s="12"/>
      <c r="AH12" s="12"/>
      <c r="AI12" s="7"/>
      <c r="AJ12" s="12"/>
      <c r="AK12" s="12"/>
      <c r="AL12" s="7"/>
      <c r="AM12" s="12"/>
      <c r="AN12" s="12"/>
      <c r="AO12" s="7"/>
      <c r="AP12" s="12"/>
      <c r="AQ12" s="12"/>
      <c r="AR12" s="7"/>
      <c r="AS12" s="12"/>
      <c r="AT12" s="12"/>
      <c r="AU12" s="7"/>
      <c r="AV12" s="12"/>
      <c r="AW12" s="12"/>
      <c r="AX12" s="7"/>
      <c r="AY12" s="12"/>
      <c r="AZ12" s="12"/>
      <c r="BA12" s="7"/>
      <c r="BB12" s="12"/>
      <c r="BC12" s="12"/>
      <c r="BD12" s="7"/>
      <c r="BE12" s="12"/>
      <c r="BF12" s="12"/>
      <c r="BG12" s="7"/>
      <c r="BH12" s="12"/>
      <c r="BI12" s="12"/>
      <c r="BJ12" s="7"/>
      <c r="BK12" s="12">
        <v>30195</v>
      </c>
      <c r="BL12" s="12">
        <v>0</v>
      </c>
      <c r="BM12" s="7">
        <f t="shared" si="29"/>
        <v>0</v>
      </c>
      <c r="BN12" s="12"/>
      <c r="BO12" s="12"/>
      <c r="BP12" s="7"/>
      <c r="BQ12" s="12"/>
      <c r="BR12" s="12"/>
      <c r="BS12" s="7"/>
      <c r="BT12" s="12"/>
      <c r="BU12" s="12"/>
      <c r="BV12" s="7"/>
      <c r="BW12" s="12"/>
      <c r="BX12" s="12"/>
      <c r="BY12" s="7"/>
      <c r="BZ12" s="12"/>
      <c r="CA12" s="12"/>
      <c r="CB12" s="7"/>
      <c r="CC12" s="12"/>
      <c r="CD12" s="12"/>
      <c r="CE12" s="7"/>
      <c r="CF12" s="12"/>
      <c r="CG12" s="12"/>
      <c r="CH12" s="7"/>
      <c r="CI12" s="12">
        <v>2142</v>
      </c>
      <c r="CJ12" s="12">
        <v>0</v>
      </c>
      <c r="CK12" s="7">
        <f t="shared" si="45"/>
        <v>0</v>
      </c>
      <c r="CL12" s="12"/>
      <c r="CM12" s="12"/>
      <c r="CN12" s="7"/>
      <c r="CO12" s="12">
        <v>101.06552000000001</v>
      </c>
      <c r="CP12" s="12">
        <v>101.06552000000001</v>
      </c>
      <c r="CQ12" s="7">
        <f t="shared" si="49"/>
        <v>1</v>
      </c>
      <c r="CR12" s="12"/>
      <c r="CS12" s="12"/>
      <c r="CT12" s="7"/>
      <c r="CU12" s="12">
        <v>1174.231</v>
      </c>
      <c r="CV12" s="12">
        <v>1174.231</v>
      </c>
      <c r="CW12" s="7">
        <f t="shared" si="52"/>
        <v>1</v>
      </c>
      <c r="CX12" s="12">
        <v>200</v>
      </c>
      <c r="CY12" s="12">
        <v>200</v>
      </c>
      <c r="CZ12" s="7">
        <f t="shared" si="54"/>
        <v>1</v>
      </c>
      <c r="DA12" s="12"/>
      <c r="DB12" s="12"/>
      <c r="DC12" s="7"/>
      <c r="DD12" s="12"/>
      <c r="DE12" s="12"/>
      <c r="DF12" s="7"/>
      <c r="DG12" s="12"/>
      <c r="DH12" s="12"/>
      <c r="DI12" s="7"/>
      <c r="DJ12" s="12"/>
      <c r="DK12" s="12"/>
      <c r="DL12" s="7"/>
      <c r="DM12" s="12"/>
      <c r="DN12" s="12"/>
      <c r="DO12" s="7"/>
      <c r="DP12" s="12"/>
      <c r="DQ12" s="12"/>
      <c r="DR12" s="7"/>
      <c r="DS12" s="12"/>
      <c r="DT12" s="12"/>
      <c r="DU12" s="7"/>
      <c r="DV12" s="12"/>
      <c r="DW12" s="12"/>
      <c r="DX12" s="7"/>
      <c r="DY12" s="12"/>
      <c r="DZ12" s="12"/>
      <c r="EA12" s="7"/>
      <c r="EB12" s="12"/>
      <c r="EC12" s="12"/>
      <c r="ED12" s="7"/>
      <c r="EE12" s="12"/>
      <c r="EF12" s="12"/>
      <c r="EG12" s="7"/>
      <c r="EH12" s="12"/>
      <c r="EI12" s="12"/>
      <c r="EJ12" s="7"/>
      <c r="EK12" s="12">
        <v>300</v>
      </c>
      <c r="EL12" s="12">
        <v>0</v>
      </c>
      <c r="EM12" s="7">
        <f t="shared" si="78"/>
        <v>0</v>
      </c>
      <c r="EN12" s="12"/>
      <c r="EO12" s="12"/>
      <c r="EP12" s="7"/>
      <c r="EQ12" s="12"/>
      <c r="ER12" s="12"/>
      <c r="ES12" s="7"/>
      <c r="ET12" s="12"/>
      <c r="EU12" s="12"/>
      <c r="EV12" s="7"/>
      <c r="EW12" s="12"/>
      <c r="EX12" s="12"/>
      <c r="EY12" s="7"/>
      <c r="EZ12" s="12"/>
      <c r="FA12" s="12"/>
      <c r="FB12" s="7"/>
      <c r="FC12" s="12">
        <f t="shared" si="195"/>
        <v>192506.18000000005</v>
      </c>
      <c r="FD12" s="12">
        <f t="shared" si="196"/>
        <v>125677.33347999999</v>
      </c>
      <c r="FE12" s="7">
        <f t="shared" si="88"/>
        <v>0.65284830585698572</v>
      </c>
      <c r="FF12" s="12">
        <v>1295</v>
      </c>
      <c r="FG12" s="12">
        <v>431.6</v>
      </c>
      <c r="FH12" s="7">
        <f t="shared" si="90"/>
        <v>0.33328185328185328</v>
      </c>
      <c r="FI12" s="12">
        <v>151.6</v>
      </c>
      <c r="FJ12" s="12">
        <v>113.4</v>
      </c>
      <c r="FK12" s="7">
        <f t="shared" si="92"/>
        <v>0.74802110817941958</v>
      </c>
      <c r="FL12" s="12">
        <v>182.2</v>
      </c>
      <c r="FM12" s="12">
        <v>148.86190999999999</v>
      </c>
      <c r="FN12" s="7">
        <f t="shared" si="94"/>
        <v>0.81702475301866084</v>
      </c>
      <c r="FO12" s="12"/>
      <c r="FP12" s="12"/>
      <c r="FQ12" s="7"/>
      <c r="FR12" s="15"/>
      <c r="FS12" s="15"/>
      <c r="FT12" s="7"/>
      <c r="FU12" s="12"/>
      <c r="FV12" s="12"/>
      <c r="FW12" s="7"/>
      <c r="FX12" s="12"/>
      <c r="FY12" s="12"/>
      <c r="FZ12" s="7"/>
      <c r="GA12" s="12"/>
      <c r="GB12" s="12"/>
      <c r="GC12" s="7"/>
      <c r="GD12" s="12">
        <v>39145.800000000003</v>
      </c>
      <c r="GE12" s="12">
        <v>26753.909</v>
      </c>
      <c r="GF12" s="7">
        <f t="shared" si="104"/>
        <v>0.68344264263343701</v>
      </c>
      <c r="GG12" s="12">
        <v>326.5</v>
      </c>
      <c r="GH12" s="12">
        <v>166.4</v>
      </c>
      <c r="GI12" s="7">
        <f t="shared" si="106"/>
        <v>0.50964777947932616</v>
      </c>
      <c r="GJ12" s="12">
        <v>135631.1</v>
      </c>
      <c r="GK12" s="12">
        <v>88089.957999999999</v>
      </c>
      <c r="GL12" s="7">
        <f t="shared" si="108"/>
        <v>0.64948199933496076</v>
      </c>
      <c r="GM12" s="12"/>
      <c r="GN12" s="12"/>
      <c r="GO12" s="7"/>
      <c r="GP12" s="12">
        <v>6098.9</v>
      </c>
      <c r="GQ12" s="12">
        <v>2609.1999999999998</v>
      </c>
      <c r="GR12" s="7">
        <f t="shared" si="112"/>
        <v>0.42781485185853185</v>
      </c>
      <c r="GS12" s="12">
        <v>1270.08</v>
      </c>
      <c r="GT12" s="12">
        <v>1270.08</v>
      </c>
      <c r="GU12" s="7">
        <f t="shared" si="114"/>
        <v>1</v>
      </c>
      <c r="GV12" s="12">
        <v>91.1</v>
      </c>
      <c r="GW12" s="12">
        <v>56.1</v>
      </c>
      <c r="GX12" s="7">
        <f t="shared" si="116"/>
        <v>0.61580680570801327</v>
      </c>
      <c r="GY12" s="12">
        <v>5551.7</v>
      </c>
      <c r="GZ12" s="12">
        <v>4174.0965699999997</v>
      </c>
      <c r="HA12" s="7">
        <f t="shared" si="118"/>
        <v>0.75185917286596893</v>
      </c>
      <c r="HB12" s="12">
        <v>1067</v>
      </c>
      <c r="HC12" s="12">
        <v>608.20000000000005</v>
      </c>
      <c r="HD12" s="7">
        <f t="shared" si="120"/>
        <v>0.57000937207122782</v>
      </c>
      <c r="HE12" s="12"/>
      <c r="HF12" s="12"/>
      <c r="HG12" s="7"/>
      <c r="HH12" s="12"/>
      <c r="HI12" s="12"/>
      <c r="HJ12" s="7"/>
      <c r="HK12" s="12"/>
      <c r="HL12" s="12"/>
      <c r="HM12" s="7"/>
      <c r="HN12" s="12">
        <v>1161.2</v>
      </c>
      <c r="HO12" s="12">
        <v>870.9</v>
      </c>
      <c r="HP12" s="7">
        <f t="shared" si="128"/>
        <v>0.75</v>
      </c>
      <c r="HQ12" s="12"/>
      <c r="HR12" s="12"/>
      <c r="HS12" s="7"/>
      <c r="HT12" s="12">
        <v>3.7</v>
      </c>
      <c r="HU12" s="12">
        <v>2.7</v>
      </c>
      <c r="HV12" s="7">
        <f t="shared" si="131"/>
        <v>0.72972972972972971</v>
      </c>
      <c r="HW12" s="12"/>
      <c r="HX12" s="12"/>
      <c r="HY12" s="7"/>
      <c r="HZ12" s="12">
        <v>18.7</v>
      </c>
      <c r="IA12" s="12">
        <v>0</v>
      </c>
      <c r="IB12" s="7">
        <f t="shared" si="135"/>
        <v>0</v>
      </c>
      <c r="IC12" s="12">
        <v>511.6</v>
      </c>
      <c r="ID12" s="12">
        <v>381.928</v>
      </c>
      <c r="IE12" s="7">
        <f t="shared" si="137"/>
        <v>0.74653635652853789</v>
      </c>
      <c r="IF12" s="12">
        <f t="shared" si="197"/>
        <v>7126.7529999999997</v>
      </c>
      <c r="IG12" s="12">
        <f t="shared" si="198"/>
        <v>311.6232</v>
      </c>
      <c r="IH12" s="7">
        <f t="shared" si="139"/>
        <v>4.3725831384923822E-2</v>
      </c>
      <c r="II12" s="7"/>
      <c r="IJ12" s="7"/>
      <c r="IK12" s="7"/>
      <c r="IL12" s="7"/>
      <c r="IM12" s="7"/>
      <c r="IN12" s="7"/>
      <c r="IO12" s="12">
        <v>2970</v>
      </c>
      <c r="IP12" s="12">
        <v>0</v>
      </c>
      <c r="IQ12" s="7">
        <f t="shared" si="145"/>
        <v>0</v>
      </c>
      <c r="IR12" s="12"/>
      <c r="IS12" s="12"/>
      <c r="IT12" s="7"/>
      <c r="IU12" s="12"/>
      <c r="IV12" s="12"/>
      <c r="IW12" s="7"/>
      <c r="IX12" s="12"/>
      <c r="IY12" s="12"/>
      <c r="IZ12" s="7"/>
      <c r="JA12" s="12"/>
      <c r="JB12" s="12"/>
      <c r="JC12" s="7"/>
      <c r="JD12" s="12"/>
      <c r="JE12" s="12"/>
      <c r="JF12" s="7"/>
      <c r="JG12" s="12"/>
      <c r="JH12" s="12"/>
      <c r="JI12" s="7"/>
      <c r="JJ12" s="12">
        <v>1818.182</v>
      </c>
      <c r="JK12" s="12">
        <v>311.6232</v>
      </c>
      <c r="JL12" s="7">
        <f t="shared" si="157"/>
        <v>0.1713927428607257</v>
      </c>
      <c r="JM12" s="12"/>
      <c r="JN12" s="12"/>
      <c r="JO12" s="7"/>
      <c r="JP12" s="12"/>
      <c r="JQ12" s="12"/>
      <c r="JR12" s="7"/>
      <c r="JS12" s="12"/>
      <c r="JT12" s="12"/>
      <c r="JU12" s="7"/>
      <c r="JV12" s="12"/>
      <c r="JW12" s="12"/>
      <c r="JX12" s="7"/>
      <c r="JY12" s="12"/>
      <c r="JZ12" s="12"/>
      <c r="KA12" s="7"/>
      <c r="KB12" s="12"/>
      <c r="KC12" s="12"/>
      <c r="KD12" s="7"/>
      <c r="KE12" s="12"/>
      <c r="KF12" s="12"/>
      <c r="KG12" s="7"/>
      <c r="KH12" s="12">
        <v>2315.1852899999999</v>
      </c>
      <c r="KI12" s="12">
        <v>0</v>
      </c>
      <c r="KJ12" s="7">
        <f t="shared" si="173"/>
        <v>0</v>
      </c>
      <c r="KK12" s="12">
        <v>23.38571</v>
      </c>
      <c r="KL12" s="12">
        <v>0</v>
      </c>
      <c r="KM12" s="7">
        <f t="shared" si="175"/>
        <v>0</v>
      </c>
      <c r="KN12" s="12"/>
      <c r="KO12" s="12"/>
      <c r="KP12" s="7"/>
      <c r="KQ12" s="15"/>
      <c r="KR12" s="15"/>
      <c r="KS12" s="7"/>
      <c r="KT12" s="12"/>
      <c r="KU12" s="12"/>
      <c r="KV12" s="7"/>
      <c r="KW12" s="15"/>
      <c r="KX12" s="15"/>
      <c r="KY12" s="7"/>
      <c r="KZ12" s="12">
        <f t="shared" si="188"/>
        <v>305467.22952000005</v>
      </c>
      <c r="LA12" s="12">
        <f t="shared" si="189"/>
        <v>140688.6532</v>
      </c>
      <c r="LB12" s="7">
        <f t="shared" si="184"/>
        <v>0.46056872752299149</v>
      </c>
    </row>
    <row r="13" spans="1:314" x14ac:dyDescent="0.25">
      <c r="A13" s="5" t="s">
        <v>223</v>
      </c>
      <c r="B13" s="2" t="s">
        <v>182</v>
      </c>
      <c r="C13" s="12">
        <f t="shared" si="190"/>
        <v>213308.3</v>
      </c>
      <c r="D13" s="12">
        <f t="shared" si="191"/>
        <v>173901.3</v>
      </c>
      <c r="E13" s="7">
        <f t="shared" si="192"/>
        <v>0.81525800918201496</v>
      </c>
      <c r="F13" s="12"/>
      <c r="G13" s="12"/>
      <c r="H13" s="12"/>
      <c r="I13" s="12">
        <v>196172</v>
      </c>
      <c r="J13" s="12">
        <v>172234.9</v>
      </c>
      <c r="K13" s="7">
        <f t="shared" si="185"/>
        <v>0.87797901841241355</v>
      </c>
      <c r="L13" s="12">
        <v>17136.3</v>
      </c>
      <c r="M13" s="12">
        <v>1666.4</v>
      </c>
      <c r="N13" s="7">
        <f t="shared" si="2"/>
        <v>9.7243862444051532E-2</v>
      </c>
      <c r="O13" s="12"/>
      <c r="P13" s="12"/>
      <c r="Q13" s="7"/>
      <c r="R13" s="12">
        <f t="shared" si="193"/>
        <v>169941.58615999998</v>
      </c>
      <c r="S13" s="12">
        <f t="shared" si="194"/>
        <v>58041.137829999992</v>
      </c>
      <c r="T13" s="7">
        <f t="shared" si="5"/>
        <v>0.34153581322557663</v>
      </c>
      <c r="U13" s="12">
        <v>53133.5</v>
      </c>
      <c r="V13" s="12">
        <v>29145.3</v>
      </c>
      <c r="W13" s="7">
        <f t="shared" si="7"/>
        <v>0.54852964702118245</v>
      </c>
      <c r="X13" s="12">
        <v>14323.9</v>
      </c>
      <c r="Y13" s="12">
        <v>2236.8375500000002</v>
      </c>
      <c r="Z13" s="7">
        <f t="shared" si="9"/>
        <v>0.15616120958677457</v>
      </c>
      <c r="AA13" s="12"/>
      <c r="AB13" s="12"/>
      <c r="AC13" s="7"/>
      <c r="AD13" s="12"/>
      <c r="AE13" s="12"/>
      <c r="AF13" s="7"/>
      <c r="AG13" s="12"/>
      <c r="AH13" s="12"/>
      <c r="AI13" s="7"/>
      <c r="AJ13" s="12"/>
      <c r="AK13" s="12"/>
      <c r="AL13" s="7"/>
      <c r="AM13" s="12"/>
      <c r="AN13" s="12"/>
      <c r="AO13" s="7"/>
      <c r="AP13" s="12">
        <v>4293.7</v>
      </c>
      <c r="AQ13" s="12">
        <v>4293.7</v>
      </c>
      <c r="AR13" s="7">
        <f t="shared" si="18"/>
        <v>1</v>
      </c>
      <c r="AS13" s="12"/>
      <c r="AT13" s="12"/>
      <c r="AU13" s="7"/>
      <c r="AV13" s="12"/>
      <c r="AW13" s="12"/>
      <c r="AX13" s="7"/>
      <c r="AY13" s="12">
        <v>435.43002999999999</v>
      </c>
      <c r="AZ13" s="12">
        <v>0</v>
      </c>
      <c r="BA13" s="7">
        <f t="shared" si="22"/>
        <v>0</v>
      </c>
      <c r="BB13" s="12">
        <v>4685.8</v>
      </c>
      <c r="BC13" s="12">
        <v>0</v>
      </c>
      <c r="BD13" s="7">
        <f t="shared" si="24"/>
        <v>0</v>
      </c>
      <c r="BE13" s="12"/>
      <c r="BF13" s="12"/>
      <c r="BG13" s="7"/>
      <c r="BH13" s="12"/>
      <c r="BI13" s="12"/>
      <c r="BJ13" s="7"/>
      <c r="BK13" s="12">
        <v>60390</v>
      </c>
      <c r="BL13" s="12">
        <v>0</v>
      </c>
      <c r="BM13" s="7">
        <f t="shared" si="29"/>
        <v>0</v>
      </c>
      <c r="BN13" s="12"/>
      <c r="BO13" s="12"/>
      <c r="BP13" s="7"/>
      <c r="BQ13" s="12"/>
      <c r="BR13" s="12"/>
      <c r="BS13" s="7"/>
      <c r="BT13" s="12">
        <v>4685.8</v>
      </c>
      <c r="BU13" s="12">
        <v>0</v>
      </c>
      <c r="BV13" s="7">
        <f t="shared" si="35"/>
        <v>0</v>
      </c>
      <c r="BW13" s="12">
        <v>6415.04</v>
      </c>
      <c r="BX13" s="12">
        <v>4463.3440700000001</v>
      </c>
      <c r="BY13" s="7">
        <f t="shared" si="37"/>
        <v>0.6957624691350327</v>
      </c>
      <c r="BZ13" s="12"/>
      <c r="CA13" s="12"/>
      <c r="CB13" s="7"/>
      <c r="CC13" s="12">
        <v>1932.1214</v>
      </c>
      <c r="CD13" s="12">
        <v>929.56147999999996</v>
      </c>
      <c r="CE13" s="7">
        <f t="shared" si="41"/>
        <v>0.4811092512095772</v>
      </c>
      <c r="CF13" s="12">
        <v>1173.9000000000001</v>
      </c>
      <c r="CG13" s="12">
        <v>0</v>
      </c>
      <c r="CH13" s="7">
        <f t="shared" si="43"/>
        <v>0</v>
      </c>
      <c r="CI13" s="12"/>
      <c r="CJ13" s="12"/>
      <c r="CK13" s="7"/>
      <c r="CL13" s="12"/>
      <c r="CM13" s="12"/>
      <c r="CN13" s="7"/>
      <c r="CO13" s="12">
        <v>58.897919999999999</v>
      </c>
      <c r="CP13" s="12">
        <v>58.897919999999999</v>
      </c>
      <c r="CQ13" s="7">
        <f t="shared" si="49"/>
        <v>1</v>
      </c>
      <c r="CR13" s="12"/>
      <c r="CS13" s="12"/>
      <c r="CT13" s="7"/>
      <c r="CU13" s="12">
        <v>1658.3322000000001</v>
      </c>
      <c r="CV13" s="12">
        <v>1658.3322000000001</v>
      </c>
      <c r="CW13" s="7">
        <f t="shared" si="52"/>
        <v>1</v>
      </c>
      <c r="CX13" s="12">
        <v>100</v>
      </c>
      <c r="CY13" s="12">
        <v>100</v>
      </c>
      <c r="CZ13" s="7">
        <f t="shared" si="54"/>
        <v>1</v>
      </c>
      <c r="DA13" s="12">
        <v>7235.3881199999996</v>
      </c>
      <c r="DB13" s="12">
        <v>7235.3881199999996</v>
      </c>
      <c r="DC13" s="7">
        <f t="shared" si="56"/>
        <v>1</v>
      </c>
      <c r="DD13" s="12"/>
      <c r="DE13" s="12"/>
      <c r="DF13" s="7"/>
      <c r="DG13" s="12"/>
      <c r="DH13" s="12"/>
      <c r="DI13" s="7"/>
      <c r="DJ13" s="12">
        <v>6320.8764899999996</v>
      </c>
      <c r="DK13" s="12">
        <v>6320.8764899999996</v>
      </c>
      <c r="DL13" s="7">
        <f t="shared" si="62"/>
        <v>1</v>
      </c>
      <c r="DM13" s="12"/>
      <c r="DN13" s="12"/>
      <c r="DO13" s="7"/>
      <c r="DP13" s="12"/>
      <c r="DQ13" s="12"/>
      <c r="DR13" s="7"/>
      <c r="DS13" s="12"/>
      <c r="DT13" s="12"/>
      <c r="DU13" s="7"/>
      <c r="DV13" s="12"/>
      <c r="DW13" s="12"/>
      <c r="DX13" s="7"/>
      <c r="DY13" s="12"/>
      <c r="DZ13" s="12"/>
      <c r="EA13" s="7"/>
      <c r="EB13" s="12"/>
      <c r="EC13" s="12"/>
      <c r="ED13" s="7"/>
      <c r="EE13" s="12"/>
      <c r="EF13" s="12"/>
      <c r="EG13" s="7"/>
      <c r="EH13" s="12"/>
      <c r="EI13" s="12"/>
      <c r="EJ13" s="7"/>
      <c r="EK13" s="12">
        <v>3098.9</v>
      </c>
      <c r="EL13" s="12">
        <v>1598.9</v>
      </c>
      <c r="EM13" s="7">
        <f t="shared" si="78"/>
        <v>0.51595727516215428</v>
      </c>
      <c r="EN13" s="12"/>
      <c r="EO13" s="12"/>
      <c r="EP13" s="7"/>
      <c r="EQ13" s="12"/>
      <c r="ER13" s="12"/>
      <c r="ES13" s="7"/>
      <c r="ET13" s="12"/>
      <c r="EU13" s="12"/>
      <c r="EV13" s="7"/>
      <c r="EW13" s="12"/>
      <c r="EX13" s="12"/>
      <c r="EY13" s="7"/>
      <c r="EZ13" s="12"/>
      <c r="FA13" s="12"/>
      <c r="FB13" s="7"/>
      <c r="FC13" s="12">
        <f t="shared" si="195"/>
        <v>266906.40000000002</v>
      </c>
      <c r="FD13" s="12">
        <f t="shared" si="196"/>
        <v>218809.61290000004</v>
      </c>
      <c r="FE13" s="7">
        <f t="shared" si="88"/>
        <v>0.81979904902992218</v>
      </c>
      <c r="FF13" s="12">
        <v>2102</v>
      </c>
      <c r="FG13" s="12">
        <v>1576.7</v>
      </c>
      <c r="FH13" s="7">
        <f t="shared" si="90"/>
        <v>0.75009514747859185</v>
      </c>
      <c r="FI13" s="12">
        <v>168.5</v>
      </c>
      <c r="FJ13" s="12">
        <v>126</v>
      </c>
      <c r="FK13" s="7">
        <f t="shared" si="92"/>
        <v>0.74777448071216612</v>
      </c>
      <c r="FL13" s="12">
        <v>182.2</v>
      </c>
      <c r="FM13" s="12">
        <v>139.68655999999999</v>
      </c>
      <c r="FN13" s="7">
        <f t="shared" si="94"/>
        <v>0.76666608122941815</v>
      </c>
      <c r="FO13" s="12"/>
      <c r="FP13" s="12"/>
      <c r="FQ13" s="7"/>
      <c r="FR13" s="15"/>
      <c r="FS13" s="15"/>
      <c r="FT13" s="7"/>
      <c r="FU13" s="12"/>
      <c r="FV13" s="12"/>
      <c r="FW13" s="7"/>
      <c r="FX13" s="12"/>
      <c r="FY13" s="12"/>
      <c r="FZ13" s="7"/>
      <c r="GA13" s="12"/>
      <c r="GB13" s="12"/>
      <c r="GC13" s="7"/>
      <c r="GD13" s="12">
        <v>71218.100000000006</v>
      </c>
      <c r="GE13" s="12">
        <v>46567.239000000001</v>
      </c>
      <c r="GF13" s="7">
        <f t="shared" si="104"/>
        <v>0.65386803354765144</v>
      </c>
      <c r="GG13" s="12">
        <v>2281.6999999999998</v>
      </c>
      <c r="GH13" s="12">
        <v>850</v>
      </c>
      <c r="GI13" s="7">
        <f t="shared" si="106"/>
        <v>0.37252925450322133</v>
      </c>
      <c r="GJ13" s="12">
        <v>158303.1</v>
      </c>
      <c r="GK13" s="12">
        <v>144884.136</v>
      </c>
      <c r="GL13" s="7">
        <f t="shared" si="108"/>
        <v>0.91523246228279798</v>
      </c>
      <c r="GM13" s="12">
        <v>99.7</v>
      </c>
      <c r="GN13" s="12">
        <v>74.23</v>
      </c>
      <c r="GO13" s="7">
        <f t="shared" si="110"/>
        <v>0.74453360080240727</v>
      </c>
      <c r="GP13" s="12">
        <v>12437.9</v>
      </c>
      <c r="GQ13" s="12">
        <v>5686</v>
      </c>
      <c r="GR13" s="7">
        <f t="shared" si="112"/>
        <v>0.45715112679793213</v>
      </c>
      <c r="GS13" s="12">
        <v>3514.8</v>
      </c>
      <c r="GT13" s="12">
        <v>3514.8</v>
      </c>
      <c r="GU13" s="7">
        <f t="shared" si="114"/>
        <v>1</v>
      </c>
      <c r="GV13" s="12">
        <v>182.2</v>
      </c>
      <c r="GW13" s="12">
        <v>95.7</v>
      </c>
      <c r="GX13" s="7">
        <f t="shared" si="116"/>
        <v>0.52524698133918779</v>
      </c>
      <c r="GY13" s="12">
        <v>12645.4</v>
      </c>
      <c r="GZ13" s="12">
        <v>12132.100340000001</v>
      </c>
      <c r="HA13" s="7">
        <f t="shared" si="118"/>
        <v>0.95940819112088205</v>
      </c>
      <c r="HB13" s="12">
        <v>1731.6</v>
      </c>
      <c r="HC13" s="12">
        <v>1673.972</v>
      </c>
      <c r="HD13" s="7">
        <f t="shared" si="120"/>
        <v>0.9667197967197968</v>
      </c>
      <c r="HE13" s="12"/>
      <c r="HF13" s="12"/>
      <c r="HG13" s="7"/>
      <c r="HH13" s="12">
        <v>211</v>
      </c>
      <c r="HI13" s="12">
        <v>190</v>
      </c>
      <c r="HJ13" s="7">
        <f t="shared" si="124"/>
        <v>0.90047393364928907</v>
      </c>
      <c r="HK13" s="12">
        <v>0.5</v>
      </c>
      <c r="HL13" s="12">
        <v>0.5</v>
      </c>
      <c r="HM13" s="7">
        <f t="shared" si="126"/>
        <v>1</v>
      </c>
      <c r="HN13" s="12">
        <v>1289.7</v>
      </c>
      <c r="HO13" s="12">
        <v>967.2</v>
      </c>
      <c r="HP13" s="7">
        <f t="shared" si="128"/>
        <v>0.74994184694114907</v>
      </c>
      <c r="HQ13" s="12"/>
      <c r="HR13" s="12"/>
      <c r="HS13" s="7"/>
      <c r="HT13" s="12">
        <v>5.2</v>
      </c>
      <c r="HU13" s="12">
        <v>3.9</v>
      </c>
      <c r="HV13" s="7">
        <f t="shared" si="131"/>
        <v>0.75</v>
      </c>
      <c r="HW13" s="12"/>
      <c r="HX13" s="12"/>
      <c r="HY13" s="7"/>
      <c r="HZ13" s="12"/>
      <c r="IA13" s="12"/>
      <c r="IB13" s="7"/>
      <c r="IC13" s="12">
        <v>532.79999999999995</v>
      </c>
      <c r="ID13" s="12">
        <v>327.44900000000001</v>
      </c>
      <c r="IE13" s="7">
        <f t="shared" si="137"/>
        <v>0.61458145645645657</v>
      </c>
      <c r="IF13" s="12">
        <f t="shared" si="197"/>
        <v>30709.350290000002</v>
      </c>
      <c r="IG13" s="12">
        <f t="shared" si="198"/>
        <v>18072.893980000001</v>
      </c>
      <c r="IH13" s="7">
        <f t="shared" si="139"/>
        <v>0.58851437133416473</v>
      </c>
      <c r="II13" s="7"/>
      <c r="IJ13" s="7"/>
      <c r="IK13" s="7"/>
      <c r="IL13" s="7"/>
      <c r="IM13" s="7"/>
      <c r="IN13" s="7"/>
      <c r="IO13" s="12">
        <v>5940</v>
      </c>
      <c r="IP13" s="12">
        <v>0</v>
      </c>
      <c r="IQ13" s="7">
        <f t="shared" si="145"/>
        <v>0</v>
      </c>
      <c r="IR13" s="12"/>
      <c r="IS13" s="12"/>
      <c r="IT13" s="7"/>
      <c r="IU13" s="12">
        <v>20602.46859</v>
      </c>
      <c r="IV13" s="12">
        <v>17941.664990000001</v>
      </c>
      <c r="IW13" s="7">
        <f t="shared" si="148"/>
        <v>0.87085025328996268</v>
      </c>
      <c r="IX13" s="12">
        <v>208.10580999999999</v>
      </c>
      <c r="IY13" s="12">
        <v>131.22899000000001</v>
      </c>
      <c r="IZ13" s="7">
        <f t="shared" si="150"/>
        <v>0.63058782453022344</v>
      </c>
      <c r="JA13" s="12"/>
      <c r="JB13" s="12"/>
      <c r="JC13" s="7"/>
      <c r="JD13" s="12"/>
      <c r="JE13" s="12"/>
      <c r="JF13" s="7"/>
      <c r="JG13" s="12"/>
      <c r="JH13" s="12"/>
      <c r="JI13" s="7"/>
      <c r="JJ13" s="12">
        <v>808.08088999999995</v>
      </c>
      <c r="JK13" s="12">
        <v>0</v>
      </c>
      <c r="JL13" s="7">
        <f t="shared" si="157"/>
        <v>0</v>
      </c>
      <c r="JM13" s="12"/>
      <c r="JN13" s="12"/>
      <c r="JO13" s="7"/>
      <c r="JP13" s="12"/>
      <c r="JQ13" s="12"/>
      <c r="JR13" s="7"/>
      <c r="JS13" s="12"/>
      <c r="JT13" s="12"/>
      <c r="JU13" s="7"/>
      <c r="JV13" s="12"/>
      <c r="JW13" s="12"/>
      <c r="JX13" s="7"/>
      <c r="JY13" s="12"/>
      <c r="JZ13" s="12"/>
      <c r="KA13" s="7"/>
      <c r="KB13" s="12"/>
      <c r="KC13" s="12"/>
      <c r="KD13" s="7"/>
      <c r="KE13" s="12"/>
      <c r="KF13" s="12"/>
      <c r="KG13" s="7"/>
      <c r="KH13" s="12">
        <v>3119.1880500000002</v>
      </c>
      <c r="KI13" s="12">
        <v>0</v>
      </c>
      <c r="KJ13" s="7">
        <f t="shared" si="173"/>
        <v>0</v>
      </c>
      <c r="KK13" s="12">
        <v>31.50695</v>
      </c>
      <c r="KL13" s="12">
        <v>0</v>
      </c>
      <c r="KM13" s="7">
        <f t="shared" si="175"/>
        <v>0</v>
      </c>
      <c r="KN13" s="12"/>
      <c r="KO13" s="12"/>
      <c r="KP13" s="7"/>
      <c r="KQ13" s="15"/>
      <c r="KR13" s="15"/>
      <c r="KS13" s="7"/>
      <c r="KT13" s="12"/>
      <c r="KU13" s="12"/>
      <c r="KV13" s="7"/>
      <c r="KW13" s="15"/>
      <c r="KX13" s="15"/>
      <c r="KY13" s="7"/>
      <c r="KZ13" s="12">
        <f t="shared" si="188"/>
        <v>680865.63644999999</v>
      </c>
      <c r="LA13" s="12">
        <f t="shared" si="189"/>
        <v>468824.94471000001</v>
      </c>
      <c r="LB13" s="7">
        <f t="shared" si="184"/>
        <v>0.68857189966941235</v>
      </c>
    </row>
    <row r="14" spans="1:314" x14ac:dyDescent="0.25">
      <c r="A14" s="5" t="s">
        <v>224</v>
      </c>
      <c r="B14" s="2" t="s">
        <v>183</v>
      </c>
      <c r="C14" s="12">
        <f t="shared" si="190"/>
        <v>67789</v>
      </c>
      <c r="D14" s="12">
        <f t="shared" si="191"/>
        <v>54118</v>
      </c>
      <c r="E14" s="7">
        <f t="shared" si="192"/>
        <v>0.79833011255513431</v>
      </c>
      <c r="F14" s="12"/>
      <c r="G14" s="12"/>
      <c r="H14" s="12"/>
      <c r="I14" s="12">
        <v>67789</v>
      </c>
      <c r="J14" s="12">
        <v>54118</v>
      </c>
      <c r="K14" s="7">
        <f t="shared" si="185"/>
        <v>0.79833011255513431</v>
      </c>
      <c r="L14" s="12"/>
      <c r="M14" s="12"/>
      <c r="N14" s="7"/>
      <c r="O14" s="12"/>
      <c r="P14" s="12"/>
      <c r="Q14" s="7"/>
      <c r="R14" s="12">
        <f t="shared" si="193"/>
        <v>148345.91682000001</v>
      </c>
      <c r="S14" s="12">
        <f t="shared" si="194"/>
        <v>53040.792029999997</v>
      </c>
      <c r="T14" s="7">
        <f t="shared" si="5"/>
        <v>0.35754804154372943</v>
      </c>
      <c r="U14" s="12">
        <v>25263.5</v>
      </c>
      <c r="V14" s="12">
        <v>25263.5</v>
      </c>
      <c r="W14" s="7">
        <f t="shared" si="7"/>
        <v>1</v>
      </c>
      <c r="X14" s="12">
        <v>3517.9</v>
      </c>
      <c r="Y14" s="12">
        <v>1.2</v>
      </c>
      <c r="Z14" s="7">
        <f t="shared" si="9"/>
        <v>3.4111259558259184E-4</v>
      </c>
      <c r="AA14" s="12"/>
      <c r="AB14" s="12"/>
      <c r="AC14" s="7"/>
      <c r="AD14" s="12">
        <v>7893.8</v>
      </c>
      <c r="AE14" s="12">
        <v>0</v>
      </c>
      <c r="AF14" s="7">
        <f t="shared" si="13"/>
        <v>0</v>
      </c>
      <c r="AG14" s="12"/>
      <c r="AH14" s="12"/>
      <c r="AI14" s="7"/>
      <c r="AJ14" s="12"/>
      <c r="AK14" s="12"/>
      <c r="AL14" s="7"/>
      <c r="AM14" s="12"/>
      <c r="AN14" s="12"/>
      <c r="AO14" s="7"/>
      <c r="AP14" s="12">
        <v>595.35</v>
      </c>
      <c r="AQ14" s="12">
        <v>595.35</v>
      </c>
      <c r="AR14" s="7">
        <f t="shared" si="18"/>
        <v>1</v>
      </c>
      <c r="AS14" s="12"/>
      <c r="AT14" s="12"/>
      <c r="AU14" s="7"/>
      <c r="AV14" s="12"/>
      <c r="AW14" s="12"/>
      <c r="AX14" s="7"/>
      <c r="AY14" s="12"/>
      <c r="AZ14" s="12"/>
      <c r="BA14" s="7"/>
      <c r="BB14" s="12"/>
      <c r="BC14" s="12"/>
      <c r="BD14" s="7"/>
      <c r="BE14" s="12">
        <v>71671.869500000001</v>
      </c>
      <c r="BF14" s="12">
        <v>1531.3720699999999</v>
      </c>
      <c r="BG14" s="7">
        <f t="shared" si="26"/>
        <v>2.1366431218875905E-2</v>
      </c>
      <c r="BH14" s="12"/>
      <c r="BI14" s="12"/>
      <c r="BJ14" s="7"/>
      <c r="BK14" s="12"/>
      <c r="BL14" s="12"/>
      <c r="BM14" s="7"/>
      <c r="BN14" s="12"/>
      <c r="BO14" s="12"/>
      <c r="BP14" s="7"/>
      <c r="BQ14" s="12"/>
      <c r="BR14" s="12"/>
      <c r="BS14" s="7"/>
      <c r="BT14" s="12"/>
      <c r="BU14" s="12"/>
      <c r="BV14" s="7"/>
      <c r="BW14" s="12">
        <v>4811.28</v>
      </c>
      <c r="BX14" s="12">
        <v>852.67403999999999</v>
      </c>
      <c r="BY14" s="7">
        <f t="shared" si="37"/>
        <v>0.17722394872050681</v>
      </c>
      <c r="BZ14" s="12"/>
      <c r="CA14" s="12"/>
      <c r="CB14" s="7"/>
      <c r="CC14" s="12">
        <v>1932.1214</v>
      </c>
      <c r="CD14" s="12">
        <v>0</v>
      </c>
      <c r="CE14" s="7">
        <f t="shared" si="41"/>
        <v>0</v>
      </c>
      <c r="CF14" s="12"/>
      <c r="CG14" s="12"/>
      <c r="CH14" s="7"/>
      <c r="CI14" s="12">
        <v>2142</v>
      </c>
      <c r="CJ14" s="12">
        <v>0</v>
      </c>
      <c r="CK14" s="7">
        <f t="shared" si="45"/>
        <v>0</v>
      </c>
      <c r="CL14" s="12">
        <v>1099.9000000000001</v>
      </c>
      <c r="CM14" s="12">
        <v>948.5</v>
      </c>
      <c r="CN14" s="7">
        <f t="shared" si="47"/>
        <v>0.862351122829348</v>
      </c>
      <c r="CO14" s="12">
        <v>54.197920000000003</v>
      </c>
      <c r="CP14" s="12">
        <v>54.197920000000003</v>
      </c>
      <c r="CQ14" s="7">
        <f t="shared" si="49"/>
        <v>1</v>
      </c>
      <c r="CR14" s="12"/>
      <c r="CS14" s="12"/>
      <c r="CT14" s="7"/>
      <c r="CU14" s="12">
        <v>1174.231</v>
      </c>
      <c r="CV14" s="12">
        <v>1174.231</v>
      </c>
      <c r="CW14" s="7">
        <f t="shared" si="52"/>
        <v>1</v>
      </c>
      <c r="CX14" s="12"/>
      <c r="CY14" s="12"/>
      <c r="CZ14" s="7"/>
      <c r="DA14" s="12"/>
      <c r="DB14" s="12"/>
      <c r="DC14" s="7"/>
      <c r="DD14" s="12"/>
      <c r="DE14" s="12"/>
      <c r="DF14" s="7"/>
      <c r="DG14" s="12"/>
      <c r="DH14" s="12"/>
      <c r="DI14" s="7"/>
      <c r="DJ14" s="12"/>
      <c r="DK14" s="12"/>
      <c r="DL14" s="7"/>
      <c r="DM14" s="12"/>
      <c r="DN14" s="12"/>
      <c r="DO14" s="7"/>
      <c r="DP14" s="12"/>
      <c r="DQ14" s="12"/>
      <c r="DR14" s="7"/>
      <c r="DS14" s="12"/>
      <c r="DT14" s="12"/>
      <c r="DU14" s="7"/>
      <c r="DV14" s="12"/>
      <c r="DW14" s="12"/>
      <c r="DX14" s="7"/>
      <c r="DY14" s="12"/>
      <c r="DZ14" s="12"/>
      <c r="EA14" s="7"/>
      <c r="EB14" s="12"/>
      <c r="EC14" s="12"/>
      <c r="ED14" s="7"/>
      <c r="EE14" s="12"/>
      <c r="EF14" s="12"/>
      <c r="EG14" s="7"/>
      <c r="EH14" s="12"/>
      <c r="EI14" s="12"/>
      <c r="EJ14" s="7"/>
      <c r="EK14" s="12">
        <v>28189.767</v>
      </c>
      <c r="EL14" s="12">
        <v>22619.767</v>
      </c>
      <c r="EM14" s="7">
        <f t="shared" si="78"/>
        <v>0.80241056976455316</v>
      </c>
      <c r="EN14" s="12"/>
      <c r="EO14" s="12"/>
      <c r="EP14" s="7"/>
      <c r="EQ14" s="12"/>
      <c r="ER14" s="12"/>
      <c r="ES14" s="7"/>
      <c r="ET14" s="12"/>
      <c r="EU14" s="12"/>
      <c r="EV14" s="7"/>
      <c r="EW14" s="12"/>
      <c r="EX14" s="12"/>
      <c r="EY14" s="7"/>
      <c r="EZ14" s="12"/>
      <c r="FA14" s="12"/>
      <c r="FB14" s="7"/>
      <c r="FC14" s="12">
        <f t="shared" si="195"/>
        <v>266672.3</v>
      </c>
      <c r="FD14" s="12">
        <f t="shared" si="196"/>
        <v>215476.51550000001</v>
      </c>
      <c r="FE14" s="7">
        <f t="shared" si="88"/>
        <v>0.80801986370537926</v>
      </c>
      <c r="FF14" s="12">
        <v>3143</v>
      </c>
      <c r="FG14" s="12">
        <v>2357.1999999999998</v>
      </c>
      <c r="FH14" s="7">
        <f t="shared" si="90"/>
        <v>0.74998409163219848</v>
      </c>
      <c r="FI14" s="12">
        <v>134.80000000000001</v>
      </c>
      <c r="FJ14" s="12">
        <v>100.8</v>
      </c>
      <c r="FK14" s="7">
        <f t="shared" si="92"/>
        <v>0.74777448071216612</v>
      </c>
      <c r="FL14" s="12">
        <v>192.8</v>
      </c>
      <c r="FM14" s="12">
        <v>192.8</v>
      </c>
      <c r="FN14" s="7">
        <f t="shared" si="94"/>
        <v>1</v>
      </c>
      <c r="FO14" s="12"/>
      <c r="FP14" s="12"/>
      <c r="FQ14" s="7"/>
      <c r="FR14" s="15"/>
      <c r="FS14" s="15"/>
      <c r="FT14" s="7"/>
      <c r="FU14" s="12"/>
      <c r="FV14" s="12"/>
      <c r="FW14" s="7"/>
      <c r="FX14" s="12"/>
      <c r="FY14" s="12"/>
      <c r="FZ14" s="7"/>
      <c r="GA14" s="12"/>
      <c r="GB14" s="12"/>
      <c r="GC14" s="7"/>
      <c r="GD14" s="12">
        <v>72411.7</v>
      </c>
      <c r="GE14" s="12">
        <v>56200.324000000001</v>
      </c>
      <c r="GF14" s="7">
        <f t="shared" si="104"/>
        <v>0.77612214600679175</v>
      </c>
      <c r="GG14" s="12">
        <v>582.4</v>
      </c>
      <c r="GH14" s="12">
        <v>282.7</v>
      </c>
      <c r="GI14" s="7">
        <f t="shared" si="106"/>
        <v>0.48540521978021978</v>
      </c>
      <c r="GJ14" s="12">
        <v>167445.6</v>
      </c>
      <c r="GK14" s="12">
        <v>140083.60399999999</v>
      </c>
      <c r="GL14" s="7">
        <f t="shared" si="108"/>
        <v>0.83659172889583233</v>
      </c>
      <c r="GM14" s="12">
        <v>261.8</v>
      </c>
      <c r="GN14" s="12">
        <v>195.03</v>
      </c>
      <c r="GO14" s="7">
        <f t="shared" si="110"/>
        <v>0.74495798319327733</v>
      </c>
      <c r="GP14" s="12">
        <v>3988.8</v>
      </c>
      <c r="GQ14" s="12">
        <v>1609.5</v>
      </c>
      <c r="GR14" s="7">
        <f t="shared" si="112"/>
        <v>0.40350481347773764</v>
      </c>
      <c r="GS14" s="12">
        <v>2104.8000000000002</v>
      </c>
      <c r="GT14" s="12">
        <v>2104.8000000000002</v>
      </c>
      <c r="GU14" s="7">
        <f t="shared" si="114"/>
        <v>1</v>
      </c>
      <c r="GV14" s="12">
        <v>60.7</v>
      </c>
      <c r="GW14" s="12">
        <v>39.9</v>
      </c>
      <c r="GX14" s="7">
        <f t="shared" si="116"/>
        <v>0.65733113673805599</v>
      </c>
      <c r="GY14" s="12">
        <v>11798.2</v>
      </c>
      <c r="GZ14" s="12">
        <v>9392.2980000000007</v>
      </c>
      <c r="HA14" s="7">
        <f t="shared" si="118"/>
        <v>0.79607889339051718</v>
      </c>
      <c r="HB14" s="12">
        <v>2124.6999999999998</v>
      </c>
      <c r="HC14" s="12">
        <v>1192.2605000000001</v>
      </c>
      <c r="HD14" s="7">
        <f t="shared" si="120"/>
        <v>0.56114298489198489</v>
      </c>
      <c r="HE14" s="12"/>
      <c r="HF14" s="12"/>
      <c r="HG14" s="7"/>
      <c r="HH14" s="12"/>
      <c r="HI14" s="12"/>
      <c r="HJ14" s="7"/>
      <c r="HK14" s="12"/>
      <c r="HL14" s="12"/>
      <c r="HM14" s="7"/>
      <c r="HN14" s="12">
        <v>1875.7</v>
      </c>
      <c r="HO14" s="12">
        <v>1406.7</v>
      </c>
      <c r="HP14" s="7">
        <f t="shared" si="128"/>
        <v>0.74996001492776032</v>
      </c>
      <c r="HQ14" s="12"/>
      <c r="HR14" s="12"/>
      <c r="HS14" s="7"/>
      <c r="HT14" s="12">
        <v>2.7</v>
      </c>
      <c r="HU14" s="12">
        <v>2.1</v>
      </c>
      <c r="HV14" s="7">
        <f t="shared" si="131"/>
        <v>0.77777777777777779</v>
      </c>
      <c r="HW14" s="12"/>
      <c r="HX14" s="12"/>
      <c r="HY14" s="7"/>
      <c r="HZ14" s="12"/>
      <c r="IA14" s="12"/>
      <c r="IB14" s="7"/>
      <c r="IC14" s="12">
        <v>544.6</v>
      </c>
      <c r="ID14" s="12">
        <v>316.49900000000002</v>
      </c>
      <c r="IE14" s="7">
        <f t="shared" si="137"/>
        <v>0.58115864854939403</v>
      </c>
      <c r="IF14" s="12">
        <f t="shared" si="197"/>
        <v>23300.311919999996</v>
      </c>
      <c r="IG14" s="12">
        <f t="shared" si="198"/>
        <v>4574.6635500000002</v>
      </c>
      <c r="IH14" s="7">
        <f t="shared" si="139"/>
        <v>0.19633486305706077</v>
      </c>
      <c r="II14" s="7"/>
      <c r="IJ14" s="7"/>
      <c r="IK14" s="7"/>
      <c r="IL14" s="7"/>
      <c r="IM14" s="7"/>
      <c r="IN14" s="7"/>
      <c r="IO14" s="12">
        <v>9900</v>
      </c>
      <c r="IP14" s="12">
        <v>0</v>
      </c>
      <c r="IQ14" s="7">
        <f t="shared" si="145"/>
        <v>0</v>
      </c>
      <c r="IR14" s="12"/>
      <c r="IS14" s="12"/>
      <c r="IT14" s="7"/>
      <c r="IU14" s="12"/>
      <c r="IV14" s="12"/>
      <c r="IW14" s="7"/>
      <c r="IX14" s="12"/>
      <c r="IY14" s="12"/>
      <c r="IZ14" s="7"/>
      <c r="JA14" s="12"/>
      <c r="JB14" s="12"/>
      <c r="JC14" s="7"/>
      <c r="JD14" s="12"/>
      <c r="JE14" s="12"/>
      <c r="JF14" s="7"/>
      <c r="JG14" s="12"/>
      <c r="JH14" s="12"/>
      <c r="JI14" s="7"/>
      <c r="JJ14" s="12">
        <v>6363.6370100000004</v>
      </c>
      <c r="JK14" s="12">
        <v>2321.01296</v>
      </c>
      <c r="JL14" s="7">
        <f t="shared" si="157"/>
        <v>0.36473057095379485</v>
      </c>
      <c r="JM14" s="12"/>
      <c r="JN14" s="12"/>
      <c r="JO14" s="7"/>
      <c r="JP14" s="12"/>
      <c r="JQ14" s="12"/>
      <c r="JR14" s="7"/>
      <c r="JS14" s="12"/>
      <c r="JT14" s="12"/>
      <c r="JU14" s="7"/>
      <c r="JV14" s="12">
        <v>2970</v>
      </c>
      <c r="JW14" s="12"/>
      <c r="JX14" s="7">
        <f t="shared" si="165"/>
        <v>0</v>
      </c>
      <c r="JY14" s="12">
        <v>30</v>
      </c>
      <c r="JZ14" s="12">
        <v>30</v>
      </c>
      <c r="KA14" s="7">
        <f t="shared" si="167"/>
        <v>1</v>
      </c>
      <c r="KB14" s="12"/>
      <c r="KC14" s="12"/>
      <c r="KD14" s="7"/>
      <c r="KE14" s="12"/>
      <c r="KF14" s="12"/>
      <c r="KG14" s="7"/>
      <c r="KH14" s="12">
        <v>1179.8037899999999</v>
      </c>
      <c r="KI14" s="12">
        <v>0</v>
      </c>
      <c r="KJ14" s="7">
        <f t="shared" si="173"/>
        <v>0</v>
      </c>
      <c r="KK14" s="12">
        <v>11.917210000000001</v>
      </c>
      <c r="KL14" s="12">
        <v>0</v>
      </c>
      <c r="KM14" s="7">
        <f t="shared" si="175"/>
        <v>0</v>
      </c>
      <c r="KN14" s="12"/>
      <c r="KO14" s="12"/>
      <c r="KP14" s="7"/>
      <c r="KQ14" s="15">
        <v>2844.9539100000002</v>
      </c>
      <c r="KR14" s="15">
        <v>2223.6505900000002</v>
      </c>
      <c r="KS14" s="7">
        <f t="shared" si="179"/>
        <v>0.78161216678550693</v>
      </c>
      <c r="KT14" s="12"/>
      <c r="KU14" s="12"/>
      <c r="KV14" s="7"/>
      <c r="KW14" s="15"/>
      <c r="KX14" s="15"/>
      <c r="KY14" s="7"/>
      <c r="KZ14" s="12">
        <f t="shared" si="188"/>
        <v>506107.52873999998</v>
      </c>
      <c r="LA14" s="12">
        <f t="shared" si="189"/>
        <v>327209.97107999999</v>
      </c>
      <c r="LB14" s="7">
        <f t="shared" si="184"/>
        <v>0.64652263105948748</v>
      </c>
    </row>
    <row r="15" spans="1:314" x14ac:dyDescent="0.25">
      <c r="A15" s="5" t="s">
        <v>225</v>
      </c>
      <c r="B15" s="2" t="s">
        <v>184</v>
      </c>
      <c r="C15" s="12">
        <f t="shared" si="190"/>
        <v>114038.2</v>
      </c>
      <c r="D15" s="12">
        <f t="shared" si="191"/>
        <v>41331</v>
      </c>
      <c r="E15" s="7">
        <f t="shared" si="192"/>
        <v>0.36243118533964935</v>
      </c>
      <c r="F15" s="12"/>
      <c r="G15" s="12"/>
      <c r="H15" s="12"/>
      <c r="I15" s="12">
        <v>108634</v>
      </c>
      <c r="J15" s="12">
        <v>35926.800000000003</v>
      </c>
      <c r="K15" s="7">
        <f t="shared" si="185"/>
        <v>0.33071414106080971</v>
      </c>
      <c r="L15" s="12">
        <v>5404.2</v>
      </c>
      <c r="M15" s="12">
        <v>5404.2</v>
      </c>
      <c r="N15" s="7">
        <f>M15/L15</f>
        <v>1</v>
      </c>
      <c r="O15" s="12"/>
      <c r="P15" s="12"/>
      <c r="Q15" s="7"/>
      <c r="R15" s="12">
        <f t="shared" si="193"/>
        <v>133150.49619999999</v>
      </c>
      <c r="S15" s="12">
        <f t="shared" si="194"/>
        <v>95768.593410000001</v>
      </c>
      <c r="T15" s="7">
        <f t="shared" si="5"/>
        <v>0.71925074365588437</v>
      </c>
      <c r="U15" s="12">
        <v>33659.9</v>
      </c>
      <c r="V15" s="12">
        <v>18418</v>
      </c>
      <c r="W15" s="7">
        <f t="shared" si="7"/>
        <v>0.54717928454927078</v>
      </c>
      <c r="X15" s="12">
        <v>35295.5</v>
      </c>
      <c r="Y15" s="12">
        <v>22082.2</v>
      </c>
      <c r="Z15" s="7">
        <f t="shared" si="9"/>
        <v>0.62563782918502364</v>
      </c>
      <c r="AA15" s="12"/>
      <c r="AB15" s="12"/>
      <c r="AC15" s="7"/>
      <c r="AD15" s="12"/>
      <c r="AE15" s="12"/>
      <c r="AF15" s="7"/>
      <c r="AG15" s="12"/>
      <c r="AH15" s="12"/>
      <c r="AI15" s="7"/>
      <c r="AJ15" s="12"/>
      <c r="AK15" s="12"/>
      <c r="AL15" s="7"/>
      <c r="AM15" s="12"/>
      <c r="AN15" s="12"/>
      <c r="AO15" s="7"/>
      <c r="AP15" s="12">
        <v>3723.7647499999998</v>
      </c>
      <c r="AQ15" s="12">
        <v>3723.7647499999998</v>
      </c>
      <c r="AR15" s="7">
        <f t="shared" si="18"/>
        <v>1</v>
      </c>
      <c r="AS15" s="12"/>
      <c r="AT15" s="12"/>
      <c r="AU15" s="7"/>
      <c r="AV15" s="12"/>
      <c r="AW15" s="12"/>
      <c r="AX15" s="7"/>
      <c r="AY15" s="12"/>
      <c r="AZ15" s="12"/>
      <c r="BA15" s="7"/>
      <c r="BB15" s="12"/>
      <c r="BC15" s="12"/>
      <c r="BD15" s="7"/>
      <c r="BE15" s="12"/>
      <c r="BF15" s="12"/>
      <c r="BG15" s="7"/>
      <c r="BH15" s="12"/>
      <c r="BI15" s="12"/>
      <c r="BJ15" s="7"/>
      <c r="BK15" s="12"/>
      <c r="BL15" s="12"/>
      <c r="BM15" s="7"/>
      <c r="BN15" s="12"/>
      <c r="BO15" s="12"/>
      <c r="BP15" s="7"/>
      <c r="BQ15" s="12"/>
      <c r="BR15" s="12"/>
      <c r="BS15" s="7"/>
      <c r="BT15" s="12"/>
      <c r="BU15" s="12"/>
      <c r="BV15" s="7"/>
      <c r="BW15" s="12">
        <v>1603.76</v>
      </c>
      <c r="BX15" s="12">
        <v>253.79568</v>
      </c>
      <c r="BY15" s="7">
        <f t="shared" si="37"/>
        <v>0.15825041153289771</v>
      </c>
      <c r="BZ15" s="12"/>
      <c r="CA15" s="12"/>
      <c r="CB15" s="7"/>
      <c r="CC15" s="12">
        <v>1932.1214</v>
      </c>
      <c r="CD15" s="12">
        <v>0</v>
      </c>
      <c r="CE15" s="7">
        <f t="shared" si="41"/>
        <v>0</v>
      </c>
      <c r="CF15" s="12"/>
      <c r="CG15" s="12"/>
      <c r="CH15" s="7"/>
      <c r="CI15" s="12">
        <v>2142</v>
      </c>
      <c r="CJ15" s="12">
        <v>0</v>
      </c>
      <c r="CK15" s="7">
        <f t="shared" si="45"/>
        <v>0</v>
      </c>
      <c r="CL15" s="12">
        <v>1871</v>
      </c>
      <c r="CM15" s="12">
        <v>1393</v>
      </c>
      <c r="CN15" s="7">
        <f t="shared" si="47"/>
        <v>0.74452164617851413</v>
      </c>
      <c r="CO15" s="12">
        <v>6.7979200000000004</v>
      </c>
      <c r="CP15" s="12">
        <v>6.7979200000000004</v>
      </c>
      <c r="CQ15" s="7">
        <f t="shared" si="49"/>
        <v>1</v>
      </c>
      <c r="CR15" s="12"/>
      <c r="CS15" s="12"/>
      <c r="CT15" s="7"/>
      <c r="CU15" s="12"/>
      <c r="CV15" s="12"/>
      <c r="CW15" s="7"/>
      <c r="CX15" s="12"/>
      <c r="CY15" s="12"/>
      <c r="CZ15" s="7"/>
      <c r="DA15" s="12">
        <v>6317.8678900000004</v>
      </c>
      <c r="DB15" s="12">
        <v>4030.4350599999998</v>
      </c>
      <c r="DC15" s="7">
        <f t="shared" si="56"/>
        <v>0.63794228213910931</v>
      </c>
      <c r="DD15" s="12"/>
      <c r="DE15" s="12"/>
      <c r="DF15" s="7"/>
      <c r="DG15" s="12">
        <v>737.18424000000005</v>
      </c>
      <c r="DH15" s="12"/>
      <c r="DI15" s="7">
        <f t="shared" si="60"/>
        <v>0</v>
      </c>
      <c r="DJ15" s="12"/>
      <c r="DK15" s="12"/>
      <c r="DL15" s="7"/>
      <c r="DM15" s="12"/>
      <c r="DN15" s="12"/>
      <c r="DO15" s="7"/>
      <c r="DP15" s="12"/>
      <c r="DQ15" s="12"/>
      <c r="DR15" s="7"/>
      <c r="DS15" s="12"/>
      <c r="DT15" s="12"/>
      <c r="DU15" s="7"/>
      <c r="DV15" s="12"/>
      <c r="DW15" s="12"/>
      <c r="DX15" s="7"/>
      <c r="DY15" s="12"/>
      <c r="DZ15" s="12"/>
      <c r="EA15" s="7"/>
      <c r="EB15" s="12"/>
      <c r="EC15" s="12"/>
      <c r="ED15" s="7"/>
      <c r="EE15" s="12"/>
      <c r="EF15" s="12"/>
      <c r="EG15" s="7"/>
      <c r="EH15" s="12"/>
      <c r="EI15" s="12"/>
      <c r="EJ15" s="7"/>
      <c r="EK15" s="12">
        <v>3107.5</v>
      </c>
      <c r="EL15" s="12">
        <v>3107.5</v>
      </c>
      <c r="EM15" s="7">
        <f t="shared" si="78"/>
        <v>1</v>
      </c>
      <c r="EN15" s="12"/>
      <c r="EO15" s="12"/>
      <c r="EP15" s="7"/>
      <c r="EQ15" s="12"/>
      <c r="ER15" s="12"/>
      <c r="ES15" s="7"/>
      <c r="ET15" s="12"/>
      <c r="EU15" s="12"/>
      <c r="EV15" s="7"/>
      <c r="EW15" s="12">
        <v>42753.1</v>
      </c>
      <c r="EX15" s="12">
        <v>42753.1</v>
      </c>
      <c r="EY15" s="7">
        <f t="shared" si="84"/>
        <v>1</v>
      </c>
      <c r="EZ15" s="12"/>
      <c r="FA15" s="12"/>
      <c r="FB15" s="7"/>
      <c r="FC15" s="12">
        <f t="shared" si="195"/>
        <v>149717.46</v>
      </c>
      <c r="FD15" s="12">
        <f t="shared" si="196"/>
        <v>123339.00303999998</v>
      </c>
      <c r="FE15" s="7">
        <f t="shared" si="88"/>
        <v>0.82381175208288993</v>
      </c>
      <c r="FF15" s="12">
        <v>1178</v>
      </c>
      <c r="FG15" s="12">
        <v>662.8</v>
      </c>
      <c r="FH15" s="7">
        <f t="shared" si="90"/>
        <v>0.56264855687606108</v>
      </c>
      <c r="FI15" s="12">
        <v>84.2</v>
      </c>
      <c r="FJ15" s="12">
        <v>63</v>
      </c>
      <c r="FK15" s="7">
        <f t="shared" si="92"/>
        <v>0.74821852731591443</v>
      </c>
      <c r="FL15" s="12">
        <v>232.6</v>
      </c>
      <c r="FM15" s="12">
        <v>213.84038000000001</v>
      </c>
      <c r="FN15" s="7">
        <f t="shared" si="94"/>
        <v>0.91934815133276016</v>
      </c>
      <c r="FO15" s="12"/>
      <c r="FP15" s="12"/>
      <c r="FQ15" s="7"/>
      <c r="FR15" s="15"/>
      <c r="FS15" s="15"/>
      <c r="FT15" s="7"/>
      <c r="FU15" s="12">
        <v>567.20000000000005</v>
      </c>
      <c r="FV15" s="12">
        <v>451.65840000000003</v>
      </c>
      <c r="FW15" s="7">
        <f t="shared" si="98"/>
        <v>0.79629478138222842</v>
      </c>
      <c r="FX15" s="12"/>
      <c r="FY15" s="12"/>
      <c r="FZ15" s="7"/>
      <c r="GA15" s="12">
        <v>0.3</v>
      </c>
      <c r="GB15" s="12"/>
      <c r="GC15" s="7">
        <f t="shared" ref="GC15" si="201">GB15/GA15</f>
        <v>0</v>
      </c>
      <c r="GD15" s="12">
        <v>44540</v>
      </c>
      <c r="GE15" s="12">
        <v>36642.017</v>
      </c>
      <c r="GF15" s="7">
        <f t="shared" si="104"/>
        <v>0.82267662775033679</v>
      </c>
      <c r="GG15" s="12">
        <v>204.4</v>
      </c>
      <c r="GH15" s="12">
        <v>115.3</v>
      </c>
      <c r="GI15" s="7">
        <f t="shared" si="106"/>
        <v>0.56409001956947158</v>
      </c>
      <c r="GJ15" s="12">
        <v>87762.4</v>
      </c>
      <c r="GK15" s="12">
        <v>74753.755999999994</v>
      </c>
      <c r="GL15" s="7">
        <f t="shared" si="108"/>
        <v>0.85177429058457832</v>
      </c>
      <c r="GM15" s="12"/>
      <c r="GN15" s="12"/>
      <c r="GO15" s="7"/>
      <c r="GP15" s="12">
        <v>1551.3</v>
      </c>
      <c r="GQ15" s="12">
        <v>582.20000000000005</v>
      </c>
      <c r="GR15" s="7">
        <f t="shared" si="112"/>
        <v>0.37529813704634829</v>
      </c>
      <c r="GS15" s="12">
        <v>515.76</v>
      </c>
      <c r="GT15" s="12">
        <v>515.76</v>
      </c>
      <c r="GU15" s="7">
        <f t="shared" si="114"/>
        <v>1</v>
      </c>
      <c r="GV15" s="12">
        <v>30.4</v>
      </c>
      <c r="GW15" s="12">
        <v>24.3</v>
      </c>
      <c r="GX15" s="7">
        <f t="shared" si="116"/>
        <v>0.79934210526315796</v>
      </c>
      <c r="GY15" s="12">
        <v>9650.2999999999993</v>
      </c>
      <c r="GZ15" s="12">
        <v>7049.0852599999998</v>
      </c>
      <c r="HA15" s="7">
        <f t="shared" si="118"/>
        <v>0.73045244811042143</v>
      </c>
      <c r="HB15" s="12">
        <v>1010.9</v>
      </c>
      <c r="HC15" s="12">
        <v>592.29999999999995</v>
      </c>
      <c r="HD15" s="7">
        <f t="shared" si="120"/>
        <v>0.58591354238797111</v>
      </c>
      <c r="HE15" s="12"/>
      <c r="HF15" s="12"/>
      <c r="HG15" s="7"/>
      <c r="HH15" s="12"/>
      <c r="HI15" s="12"/>
      <c r="HJ15" s="7"/>
      <c r="HK15" s="12"/>
      <c r="HL15" s="12"/>
      <c r="HM15" s="7"/>
      <c r="HN15" s="12">
        <v>1382.1</v>
      </c>
      <c r="HO15" s="12">
        <v>1036.5</v>
      </c>
      <c r="HP15" s="7">
        <f t="shared" si="128"/>
        <v>0.7499457347514652</v>
      </c>
      <c r="HQ15" s="12"/>
      <c r="HR15" s="12"/>
      <c r="HS15" s="7"/>
      <c r="HT15" s="12">
        <v>3.9</v>
      </c>
      <c r="HU15" s="12">
        <v>2.9</v>
      </c>
      <c r="HV15" s="7">
        <f t="shared" si="131"/>
        <v>0.74358974358974361</v>
      </c>
      <c r="HW15" s="12">
        <v>358.1</v>
      </c>
      <c r="HX15" s="12">
        <v>239</v>
      </c>
      <c r="HY15" s="7">
        <f t="shared" si="133"/>
        <v>0.66741133761519122</v>
      </c>
      <c r="HZ15" s="12">
        <v>26.2</v>
      </c>
      <c r="IA15" s="12">
        <v>0</v>
      </c>
      <c r="IB15" s="7">
        <f t="shared" si="135"/>
        <v>0</v>
      </c>
      <c r="IC15" s="12">
        <v>619.4</v>
      </c>
      <c r="ID15" s="12">
        <v>394.58600000000001</v>
      </c>
      <c r="IE15" s="7">
        <f t="shared" si="137"/>
        <v>0.63704552793025515</v>
      </c>
      <c r="IF15" s="12">
        <f t="shared" si="197"/>
        <v>12705.810399999998</v>
      </c>
      <c r="IG15" s="12">
        <f t="shared" si="198"/>
        <v>3194.17605</v>
      </c>
      <c r="IH15" s="7">
        <f t="shared" si="139"/>
        <v>0.25139490905672579</v>
      </c>
      <c r="II15" s="7"/>
      <c r="IJ15" s="7"/>
      <c r="IK15" s="7"/>
      <c r="IL15" s="7"/>
      <c r="IM15" s="7"/>
      <c r="IN15" s="7"/>
      <c r="IO15" s="12">
        <v>2970</v>
      </c>
      <c r="IP15" s="12">
        <v>0</v>
      </c>
      <c r="IQ15" s="7">
        <f t="shared" si="145"/>
        <v>0</v>
      </c>
      <c r="IR15" s="12"/>
      <c r="IS15" s="12"/>
      <c r="IT15" s="7"/>
      <c r="IU15" s="12"/>
      <c r="IV15" s="12"/>
      <c r="IW15" s="7"/>
      <c r="IX15" s="12"/>
      <c r="IY15" s="12"/>
      <c r="IZ15" s="7"/>
      <c r="JA15" s="12"/>
      <c r="JB15" s="12"/>
      <c r="JC15" s="7"/>
      <c r="JD15" s="12"/>
      <c r="JE15" s="12"/>
      <c r="JF15" s="7"/>
      <c r="JG15" s="12"/>
      <c r="JH15" s="12"/>
      <c r="JI15" s="7"/>
      <c r="JJ15" s="12"/>
      <c r="JK15" s="12"/>
      <c r="JL15" s="7"/>
      <c r="JM15" s="12"/>
      <c r="JN15" s="12"/>
      <c r="JO15" s="7"/>
      <c r="JP15" s="12"/>
      <c r="JQ15" s="12"/>
      <c r="JR15" s="7"/>
      <c r="JS15" s="12"/>
      <c r="JT15" s="12"/>
      <c r="JU15" s="7"/>
      <c r="JV15" s="12">
        <v>2970</v>
      </c>
      <c r="JW15" s="12"/>
      <c r="JX15" s="7">
        <f t="shared" si="165"/>
        <v>0</v>
      </c>
      <c r="JY15" s="12">
        <v>30</v>
      </c>
      <c r="JZ15" s="12">
        <v>0</v>
      </c>
      <c r="KA15" s="7">
        <f t="shared" si="167"/>
        <v>0</v>
      </c>
      <c r="KB15" s="12"/>
      <c r="KC15" s="12"/>
      <c r="KD15" s="7"/>
      <c r="KE15" s="12"/>
      <c r="KF15" s="12"/>
      <c r="KG15" s="7"/>
      <c r="KH15" s="12">
        <v>2452.1399099999999</v>
      </c>
      <c r="KI15" s="12">
        <v>0</v>
      </c>
      <c r="KJ15" s="7">
        <f t="shared" si="173"/>
        <v>0</v>
      </c>
      <c r="KK15" s="12">
        <v>24.769089999999998</v>
      </c>
      <c r="KL15" s="12">
        <v>0</v>
      </c>
      <c r="KM15" s="7">
        <f t="shared" si="175"/>
        <v>0</v>
      </c>
      <c r="KN15" s="12"/>
      <c r="KO15" s="12"/>
      <c r="KP15" s="7"/>
      <c r="KQ15" s="15">
        <v>4258.9013999999997</v>
      </c>
      <c r="KR15" s="15">
        <v>3194.17605</v>
      </c>
      <c r="KS15" s="7">
        <f t="shared" si="179"/>
        <v>0.75</v>
      </c>
      <c r="KT15" s="12"/>
      <c r="KU15" s="12"/>
      <c r="KV15" s="7"/>
      <c r="KW15" s="15"/>
      <c r="KX15" s="15"/>
      <c r="KY15" s="7"/>
      <c r="KZ15" s="12">
        <f t="shared" si="188"/>
        <v>409611.96659999999</v>
      </c>
      <c r="LA15" s="12">
        <f t="shared" si="189"/>
        <v>263632.77249999996</v>
      </c>
      <c r="LB15" s="7">
        <f t="shared" si="184"/>
        <v>0.64361589503425409</v>
      </c>
    </row>
    <row r="16" spans="1:314" x14ac:dyDescent="0.25">
      <c r="A16" s="5" t="s">
        <v>226</v>
      </c>
      <c r="B16" s="2" t="s">
        <v>185</v>
      </c>
      <c r="C16" s="12">
        <f t="shared" si="190"/>
        <v>62611</v>
      </c>
      <c r="D16" s="12">
        <f t="shared" si="191"/>
        <v>61252.3</v>
      </c>
      <c r="E16" s="7">
        <f t="shared" si="192"/>
        <v>0.97829934037150024</v>
      </c>
      <c r="F16" s="12"/>
      <c r="G16" s="12"/>
      <c r="H16" s="12"/>
      <c r="I16" s="12">
        <v>62461</v>
      </c>
      <c r="J16" s="12">
        <v>61102.3</v>
      </c>
      <c r="K16" s="7">
        <f t="shared" si="185"/>
        <v>0.97824722626919203</v>
      </c>
      <c r="L16" s="12">
        <v>150</v>
      </c>
      <c r="M16" s="12">
        <v>150</v>
      </c>
      <c r="N16" s="7">
        <f t="shared" si="2"/>
        <v>1</v>
      </c>
      <c r="O16" s="12"/>
      <c r="P16" s="12"/>
      <c r="Q16" s="7"/>
      <c r="R16" s="12">
        <f t="shared" si="193"/>
        <v>37080.831859999998</v>
      </c>
      <c r="S16" s="12">
        <f t="shared" si="194"/>
        <v>24811.18924</v>
      </c>
      <c r="T16" s="7">
        <f t="shared" si="5"/>
        <v>0.66911091244326792</v>
      </c>
      <c r="U16" s="12">
        <v>23618</v>
      </c>
      <c r="V16" s="12">
        <v>15617.924000000001</v>
      </c>
      <c r="W16" s="7">
        <f t="shared" si="7"/>
        <v>0.66127208061647902</v>
      </c>
      <c r="X16" s="12">
        <v>4808.2</v>
      </c>
      <c r="Y16" s="12">
        <v>3092.1935800000001</v>
      </c>
      <c r="Z16" s="7">
        <f t="shared" si="9"/>
        <v>0.6431083523979868</v>
      </c>
      <c r="AA16" s="12"/>
      <c r="AB16" s="12"/>
      <c r="AC16" s="7"/>
      <c r="AD16" s="12"/>
      <c r="AE16" s="12"/>
      <c r="AF16" s="7"/>
      <c r="AG16" s="12"/>
      <c r="AH16" s="12"/>
      <c r="AI16" s="7"/>
      <c r="AJ16" s="12"/>
      <c r="AK16" s="12"/>
      <c r="AL16" s="7"/>
      <c r="AM16" s="12"/>
      <c r="AN16" s="12"/>
      <c r="AO16" s="7"/>
      <c r="AP16" s="12">
        <v>448.17559999999997</v>
      </c>
      <c r="AQ16" s="12"/>
      <c r="AR16" s="7">
        <f t="shared" si="18"/>
        <v>0</v>
      </c>
      <c r="AS16" s="12"/>
      <c r="AT16" s="12"/>
      <c r="AU16" s="7"/>
      <c r="AV16" s="12"/>
      <c r="AW16" s="12"/>
      <c r="AX16" s="7"/>
      <c r="AY16" s="12"/>
      <c r="AZ16" s="12"/>
      <c r="BA16" s="7"/>
      <c r="BB16" s="12"/>
      <c r="BC16" s="12"/>
      <c r="BD16" s="7"/>
      <c r="BE16" s="12"/>
      <c r="BF16" s="12"/>
      <c r="BG16" s="7"/>
      <c r="BH16" s="12"/>
      <c r="BI16" s="12"/>
      <c r="BJ16" s="7"/>
      <c r="BK16" s="12"/>
      <c r="BL16" s="12"/>
      <c r="BM16" s="7"/>
      <c r="BN16" s="12"/>
      <c r="BO16" s="12"/>
      <c r="BP16" s="7"/>
      <c r="BQ16" s="12"/>
      <c r="BR16" s="12"/>
      <c r="BS16" s="7"/>
      <c r="BT16" s="12"/>
      <c r="BU16" s="12"/>
      <c r="BV16" s="7"/>
      <c r="BW16" s="12"/>
      <c r="BX16" s="12"/>
      <c r="BY16" s="7"/>
      <c r="BZ16" s="12"/>
      <c r="CA16" s="12"/>
      <c r="CB16" s="7"/>
      <c r="CC16" s="12"/>
      <c r="CD16" s="12"/>
      <c r="CE16" s="7"/>
      <c r="CF16" s="12"/>
      <c r="CG16" s="12"/>
      <c r="CH16" s="7"/>
      <c r="CI16" s="12"/>
      <c r="CJ16" s="12"/>
      <c r="CK16" s="7"/>
      <c r="CL16" s="12"/>
      <c r="CM16" s="12"/>
      <c r="CN16" s="7"/>
      <c r="CO16" s="12">
        <v>92.713740000000001</v>
      </c>
      <c r="CP16" s="12">
        <v>92.713740000000001</v>
      </c>
      <c r="CQ16" s="7">
        <f t="shared" si="49"/>
        <v>1</v>
      </c>
      <c r="CR16" s="12"/>
      <c r="CS16" s="12"/>
      <c r="CT16" s="7"/>
      <c r="CU16" s="12"/>
      <c r="CV16" s="12"/>
      <c r="CW16" s="7"/>
      <c r="CX16" s="12"/>
      <c r="CY16" s="12"/>
      <c r="CZ16" s="7"/>
      <c r="DA16" s="12">
        <v>1225.1718000000001</v>
      </c>
      <c r="DB16" s="12">
        <v>741.78719999999998</v>
      </c>
      <c r="DC16" s="7">
        <f t="shared" si="56"/>
        <v>0.60545565936140544</v>
      </c>
      <c r="DD16" s="12"/>
      <c r="DE16" s="12"/>
      <c r="DF16" s="7"/>
      <c r="DG16" s="12"/>
      <c r="DH16" s="12"/>
      <c r="DI16" s="7"/>
      <c r="DJ16" s="12">
        <v>2407.6777200000001</v>
      </c>
      <c r="DK16" s="12">
        <v>2407.6777200000001</v>
      </c>
      <c r="DL16" s="7">
        <f t="shared" si="62"/>
        <v>1</v>
      </c>
      <c r="DM16" s="12"/>
      <c r="DN16" s="12"/>
      <c r="DO16" s="7"/>
      <c r="DP16" s="12"/>
      <c r="DQ16" s="12"/>
      <c r="DR16" s="7"/>
      <c r="DS16" s="12">
        <v>274.17500000000001</v>
      </c>
      <c r="DT16" s="12">
        <v>274.17500000000001</v>
      </c>
      <c r="DU16" s="7">
        <f t="shared" si="68"/>
        <v>1</v>
      </c>
      <c r="DV16" s="12"/>
      <c r="DW16" s="12"/>
      <c r="DX16" s="7"/>
      <c r="DY16" s="12"/>
      <c r="DZ16" s="12"/>
      <c r="EA16" s="7"/>
      <c r="EB16" s="12"/>
      <c r="EC16" s="12"/>
      <c r="ED16" s="7"/>
      <c r="EE16" s="12"/>
      <c r="EF16" s="12"/>
      <c r="EG16" s="7"/>
      <c r="EH16" s="12"/>
      <c r="EI16" s="12"/>
      <c r="EJ16" s="7"/>
      <c r="EK16" s="12">
        <v>4206.7179999999998</v>
      </c>
      <c r="EL16" s="12">
        <v>2584.7179999999998</v>
      </c>
      <c r="EM16" s="7">
        <f t="shared" si="78"/>
        <v>0.61442625818987628</v>
      </c>
      <c r="EN16" s="12"/>
      <c r="EO16" s="12"/>
      <c r="EP16" s="7"/>
      <c r="EQ16" s="12"/>
      <c r="ER16" s="12"/>
      <c r="ES16" s="7"/>
      <c r="ET16" s="12"/>
      <c r="EU16" s="12"/>
      <c r="EV16" s="7"/>
      <c r="EW16" s="12"/>
      <c r="EX16" s="12"/>
      <c r="EY16" s="7"/>
      <c r="EZ16" s="12"/>
      <c r="FA16" s="12"/>
      <c r="FB16" s="7"/>
      <c r="FC16" s="12">
        <f t="shared" si="195"/>
        <v>133411.79999999999</v>
      </c>
      <c r="FD16" s="12">
        <f t="shared" si="196"/>
        <v>77308.88665</v>
      </c>
      <c r="FE16" s="7">
        <f t="shared" si="88"/>
        <v>0.57947562846764689</v>
      </c>
      <c r="FF16" s="12">
        <v>1120</v>
      </c>
      <c r="FG16" s="12">
        <v>839.7</v>
      </c>
      <c r="FH16" s="7">
        <f t="shared" si="90"/>
        <v>0.74973214285714285</v>
      </c>
      <c r="FI16" s="12">
        <v>185.3</v>
      </c>
      <c r="FJ16" s="12">
        <v>138.6</v>
      </c>
      <c r="FK16" s="7">
        <f t="shared" si="92"/>
        <v>0.74797625472207219</v>
      </c>
      <c r="FL16" s="12">
        <v>182.2</v>
      </c>
      <c r="FM16" s="12">
        <v>105.08799999999999</v>
      </c>
      <c r="FN16" s="7">
        <f t="shared" si="94"/>
        <v>0.57677277716794728</v>
      </c>
      <c r="FO16" s="12"/>
      <c r="FP16" s="12"/>
      <c r="FQ16" s="7"/>
      <c r="FR16" s="15"/>
      <c r="FS16" s="15"/>
      <c r="FT16" s="7"/>
      <c r="FU16" s="12"/>
      <c r="FV16" s="12"/>
      <c r="FW16" s="7"/>
      <c r="FX16" s="12"/>
      <c r="FY16" s="12"/>
      <c r="FZ16" s="7"/>
      <c r="GA16" s="12"/>
      <c r="GB16" s="12"/>
      <c r="GC16" s="7"/>
      <c r="GD16" s="12">
        <v>16488.7</v>
      </c>
      <c r="GE16" s="12">
        <v>11523.522999999999</v>
      </c>
      <c r="GF16" s="7">
        <f t="shared" si="104"/>
        <v>0.69887395610327063</v>
      </c>
      <c r="GG16" s="12">
        <v>296.60000000000002</v>
      </c>
      <c r="GH16" s="12">
        <v>79.2</v>
      </c>
      <c r="GI16" s="7">
        <f t="shared" si="106"/>
        <v>0.2670262980445044</v>
      </c>
      <c r="GJ16" s="12">
        <v>103201.1</v>
      </c>
      <c r="GK16" s="12">
        <v>57910.974999999999</v>
      </c>
      <c r="GL16" s="7">
        <f t="shared" si="108"/>
        <v>0.56114687731041624</v>
      </c>
      <c r="GM16" s="12"/>
      <c r="GN16" s="12"/>
      <c r="GO16" s="7"/>
      <c r="GP16" s="12">
        <v>3293.8</v>
      </c>
      <c r="GQ16" s="12">
        <v>1312.1</v>
      </c>
      <c r="GR16" s="7">
        <f t="shared" si="112"/>
        <v>0.39835448418240327</v>
      </c>
      <c r="GS16" s="12">
        <v>705.6</v>
      </c>
      <c r="GT16" s="12">
        <v>705.6</v>
      </c>
      <c r="GU16" s="7">
        <f t="shared" si="114"/>
        <v>1</v>
      </c>
      <c r="GV16" s="12">
        <v>60.7</v>
      </c>
      <c r="GW16" s="12">
        <v>39.9</v>
      </c>
      <c r="GX16" s="7">
        <f t="shared" si="116"/>
        <v>0.65733113673805599</v>
      </c>
      <c r="GY16" s="12">
        <v>5254.9</v>
      </c>
      <c r="GZ16" s="12">
        <v>2948.1027100000001</v>
      </c>
      <c r="HA16" s="7">
        <f t="shared" si="118"/>
        <v>0.56101975489543099</v>
      </c>
      <c r="HB16" s="12">
        <v>795.6</v>
      </c>
      <c r="HC16" s="12">
        <v>414.66793999999999</v>
      </c>
      <c r="HD16" s="7">
        <f t="shared" si="120"/>
        <v>0.52120153343388631</v>
      </c>
      <c r="HE16" s="12"/>
      <c r="HF16" s="12"/>
      <c r="HG16" s="7"/>
      <c r="HH16" s="12"/>
      <c r="HI16" s="12"/>
      <c r="HJ16" s="7"/>
      <c r="HK16" s="12"/>
      <c r="HL16" s="12"/>
      <c r="HM16" s="7"/>
      <c r="HN16" s="12">
        <v>1334.2</v>
      </c>
      <c r="HO16" s="12">
        <v>1000.7</v>
      </c>
      <c r="HP16" s="7">
        <f t="shared" si="128"/>
        <v>0.75003747564083345</v>
      </c>
      <c r="HQ16" s="12"/>
      <c r="HR16" s="12"/>
      <c r="HS16" s="7"/>
      <c r="HT16" s="12">
        <v>0.3</v>
      </c>
      <c r="HU16" s="12">
        <v>0.14000000000000001</v>
      </c>
      <c r="HV16" s="7">
        <f t="shared" si="131"/>
        <v>0.46666666666666673</v>
      </c>
      <c r="HW16" s="12"/>
      <c r="HX16" s="12"/>
      <c r="HY16" s="7"/>
      <c r="HZ16" s="12"/>
      <c r="IA16" s="12"/>
      <c r="IB16" s="7"/>
      <c r="IC16" s="12">
        <v>492.8</v>
      </c>
      <c r="ID16" s="12">
        <v>290.58999999999997</v>
      </c>
      <c r="IE16" s="7">
        <f t="shared" si="137"/>
        <v>0.5896712662337662</v>
      </c>
      <c r="IF16" s="12">
        <f t="shared" si="197"/>
        <v>10303.031360000001</v>
      </c>
      <c r="IG16" s="12">
        <f t="shared" si="198"/>
        <v>0</v>
      </c>
      <c r="IH16" s="7">
        <f t="shared" si="139"/>
        <v>0</v>
      </c>
      <c r="II16" s="7"/>
      <c r="IJ16" s="7"/>
      <c r="IK16" s="7"/>
      <c r="IL16" s="7"/>
      <c r="IM16" s="7"/>
      <c r="IN16" s="7"/>
      <c r="IO16" s="12"/>
      <c r="IP16" s="12"/>
      <c r="IQ16" s="7"/>
      <c r="IR16" s="12"/>
      <c r="IS16" s="12"/>
      <c r="IT16" s="7"/>
      <c r="IU16" s="12"/>
      <c r="IV16" s="12"/>
      <c r="IW16" s="7"/>
      <c r="IX16" s="12"/>
      <c r="IY16" s="12"/>
      <c r="IZ16" s="7"/>
      <c r="JA16" s="12"/>
      <c r="JB16" s="12"/>
      <c r="JC16" s="7"/>
      <c r="JD16" s="12"/>
      <c r="JE16" s="12"/>
      <c r="JF16" s="7"/>
      <c r="JG16" s="12"/>
      <c r="JH16" s="12"/>
      <c r="JI16" s="7"/>
      <c r="JJ16" s="12">
        <v>10303.031360000001</v>
      </c>
      <c r="JK16" s="12">
        <v>0</v>
      </c>
      <c r="JL16" s="7">
        <f t="shared" si="157"/>
        <v>0</v>
      </c>
      <c r="JM16" s="12"/>
      <c r="JN16" s="12"/>
      <c r="JO16" s="7"/>
      <c r="JP16" s="12"/>
      <c r="JQ16" s="12"/>
      <c r="JR16" s="7"/>
      <c r="JS16" s="12"/>
      <c r="JT16" s="12"/>
      <c r="JU16" s="7"/>
      <c r="JV16" s="12"/>
      <c r="JW16" s="12"/>
      <c r="JX16" s="7"/>
      <c r="JY16" s="12"/>
      <c r="JZ16" s="12"/>
      <c r="KA16" s="7"/>
      <c r="KB16" s="12"/>
      <c r="KC16" s="12"/>
      <c r="KD16" s="7"/>
      <c r="KE16" s="12"/>
      <c r="KF16" s="12"/>
      <c r="KG16" s="7"/>
      <c r="KH16" s="12"/>
      <c r="KI16" s="12"/>
      <c r="KJ16" s="7"/>
      <c r="KK16" s="12"/>
      <c r="KL16" s="12"/>
      <c r="KM16" s="7"/>
      <c r="KN16" s="12"/>
      <c r="KO16" s="12"/>
      <c r="KP16" s="7"/>
      <c r="KQ16" s="15"/>
      <c r="KR16" s="15"/>
      <c r="KS16" s="7"/>
      <c r="KT16" s="12"/>
      <c r="KU16" s="12"/>
      <c r="KV16" s="7"/>
      <c r="KW16" s="15"/>
      <c r="KX16" s="15"/>
      <c r="KY16" s="7"/>
      <c r="KZ16" s="12">
        <f t="shared" si="188"/>
        <v>243406.66321999999</v>
      </c>
      <c r="LA16" s="12">
        <f t="shared" si="189"/>
        <v>163372.37589</v>
      </c>
      <c r="LB16" s="7">
        <f t="shared" si="184"/>
        <v>0.67119105832504666</v>
      </c>
    </row>
    <row r="17" spans="1:314" x14ac:dyDescent="0.25">
      <c r="A17" s="5" t="s">
        <v>227</v>
      </c>
      <c r="B17" s="2" t="s">
        <v>186</v>
      </c>
      <c r="C17" s="12">
        <f t="shared" si="190"/>
        <v>157942.1</v>
      </c>
      <c r="D17" s="12">
        <f t="shared" si="191"/>
        <v>109963.72517000001</v>
      </c>
      <c r="E17" s="7">
        <f t="shared" si="192"/>
        <v>0.69622808086001131</v>
      </c>
      <c r="F17" s="12"/>
      <c r="G17" s="12"/>
      <c r="H17" s="12"/>
      <c r="I17" s="12">
        <v>120453</v>
      </c>
      <c r="J17" s="12">
        <v>94394.6</v>
      </c>
      <c r="K17" s="7">
        <f t="shared" si="185"/>
        <v>0.78366333756734996</v>
      </c>
      <c r="L17" s="12">
        <v>37489.1</v>
      </c>
      <c r="M17" s="12">
        <v>15569.125169999999</v>
      </c>
      <c r="N17" s="7">
        <f t="shared" si="2"/>
        <v>0.4152973843063717</v>
      </c>
      <c r="O17" s="12"/>
      <c r="P17" s="12"/>
      <c r="Q17" s="7"/>
      <c r="R17" s="12">
        <f t="shared" si="193"/>
        <v>206004.20994999996</v>
      </c>
      <c r="S17" s="12">
        <f t="shared" si="194"/>
        <v>85434.862009999997</v>
      </c>
      <c r="T17" s="7">
        <f t="shared" si="5"/>
        <v>0.41472386428770658</v>
      </c>
      <c r="U17" s="12">
        <v>48208.9</v>
      </c>
      <c r="V17" s="12">
        <v>41007.5</v>
      </c>
      <c r="W17" s="7">
        <f t="shared" si="7"/>
        <v>0.85062094343575556</v>
      </c>
      <c r="X17" s="12">
        <v>4562.7</v>
      </c>
      <c r="Y17" s="12">
        <v>0</v>
      </c>
      <c r="Z17" s="7">
        <f t="shared" si="9"/>
        <v>0</v>
      </c>
      <c r="AA17" s="12"/>
      <c r="AB17" s="12"/>
      <c r="AC17" s="7"/>
      <c r="AD17" s="12">
        <v>7118.5</v>
      </c>
      <c r="AE17" s="12">
        <v>0</v>
      </c>
      <c r="AF17" s="7">
        <f t="shared" si="13"/>
        <v>0</v>
      </c>
      <c r="AG17" s="12"/>
      <c r="AH17" s="12"/>
      <c r="AI17" s="7"/>
      <c r="AJ17" s="12"/>
      <c r="AK17" s="12"/>
      <c r="AL17" s="7"/>
      <c r="AM17" s="12"/>
      <c r="AN17" s="12"/>
      <c r="AO17" s="7"/>
      <c r="AP17" s="12">
        <v>621.80999999999995</v>
      </c>
      <c r="AQ17" s="12">
        <v>621.80999999999995</v>
      </c>
      <c r="AR17" s="7">
        <f t="shared" si="18"/>
        <v>1</v>
      </c>
      <c r="AS17" s="12"/>
      <c r="AT17" s="12"/>
      <c r="AU17" s="7"/>
      <c r="AV17" s="12"/>
      <c r="AW17" s="12"/>
      <c r="AX17" s="7"/>
      <c r="AY17" s="12">
        <v>17365.00619</v>
      </c>
      <c r="AZ17" s="12">
        <v>2365.0061900000001</v>
      </c>
      <c r="BA17" s="7">
        <f t="shared" si="22"/>
        <v>0.1361938005735891</v>
      </c>
      <c r="BB17" s="12"/>
      <c r="BC17" s="12"/>
      <c r="BD17" s="7"/>
      <c r="BE17" s="12"/>
      <c r="BF17" s="12"/>
      <c r="BG17" s="7"/>
      <c r="BH17" s="12"/>
      <c r="BI17" s="12"/>
      <c r="BJ17" s="7"/>
      <c r="BK17" s="12">
        <v>30195</v>
      </c>
      <c r="BL17" s="12">
        <v>0</v>
      </c>
      <c r="BM17" s="7">
        <f t="shared" si="29"/>
        <v>0</v>
      </c>
      <c r="BN17" s="12"/>
      <c r="BO17" s="12"/>
      <c r="BP17" s="7"/>
      <c r="BQ17" s="12"/>
      <c r="BR17" s="12"/>
      <c r="BS17" s="7"/>
      <c r="BT17" s="12"/>
      <c r="BU17" s="12"/>
      <c r="BV17" s="7"/>
      <c r="BW17" s="12">
        <v>1603.76</v>
      </c>
      <c r="BX17" s="12">
        <v>233.49620999999999</v>
      </c>
      <c r="BY17" s="7">
        <f t="shared" si="37"/>
        <v>0.14559298772883722</v>
      </c>
      <c r="BZ17" s="12">
        <v>48183.026030000001</v>
      </c>
      <c r="CA17" s="12">
        <v>10388.41188</v>
      </c>
      <c r="CB17" s="7">
        <f t="shared" si="39"/>
        <v>0.21560314359525501</v>
      </c>
      <c r="CC17" s="12"/>
      <c r="CD17" s="12"/>
      <c r="CE17" s="7"/>
      <c r="CF17" s="12"/>
      <c r="CG17" s="12"/>
      <c r="CH17" s="7"/>
      <c r="CI17" s="12">
        <v>2142</v>
      </c>
      <c r="CJ17" s="12">
        <v>0</v>
      </c>
      <c r="CK17" s="7">
        <f t="shared" si="45"/>
        <v>0</v>
      </c>
      <c r="CL17" s="12">
        <v>2360.1999999999998</v>
      </c>
      <c r="CM17" s="12">
        <v>1651.5</v>
      </c>
      <c r="CN17" s="7">
        <f t="shared" si="47"/>
        <v>0.69972883653927642</v>
      </c>
      <c r="CO17" s="12">
        <v>59.187919999999998</v>
      </c>
      <c r="CP17" s="12">
        <v>59.187919999999998</v>
      </c>
      <c r="CQ17" s="7">
        <f t="shared" si="49"/>
        <v>1</v>
      </c>
      <c r="CR17" s="12"/>
      <c r="CS17" s="12"/>
      <c r="CT17" s="7"/>
      <c r="CU17" s="12">
        <v>2348.4609999999998</v>
      </c>
      <c r="CV17" s="12">
        <v>2348.4609999999998</v>
      </c>
      <c r="CW17" s="7">
        <f t="shared" si="52"/>
        <v>1</v>
      </c>
      <c r="CX17" s="12"/>
      <c r="CY17" s="12"/>
      <c r="CZ17" s="7"/>
      <c r="DA17" s="12">
        <v>4961.4468100000004</v>
      </c>
      <c r="DB17" s="12">
        <v>4961.4468100000004</v>
      </c>
      <c r="DC17" s="7">
        <f t="shared" si="56"/>
        <v>1</v>
      </c>
      <c r="DD17" s="12"/>
      <c r="DE17" s="12"/>
      <c r="DF17" s="7"/>
      <c r="DG17" s="12"/>
      <c r="DH17" s="12"/>
      <c r="DI17" s="7"/>
      <c r="DJ17" s="12"/>
      <c r="DK17" s="12"/>
      <c r="DL17" s="7"/>
      <c r="DM17" s="12"/>
      <c r="DN17" s="12"/>
      <c r="DO17" s="7"/>
      <c r="DP17" s="12"/>
      <c r="DQ17" s="12"/>
      <c r="DR17" s="7"/>
      <c r="DS17" s="12"/>
      <c r="DT17" s="12"/>
      <c r="DU17" s="7"/>
      <c r="DV17" s="12"/>
      <c r="DW17" s="12"/>
      <c r="DX17" s="7"/>
      <c r="DY17" s="12"/>
      <c r="DZ17" s="12"/>
      <c r="EA17" s="7"/>
      <c r="EB17" s="12"/>
      <c r="EC17" s="12"/>
      <c r="ED17" s="7"/>
      <c r="EE17" s="12"/>
      <c r="EF17" s="12"/>
      <c r="EG17" s="7"/>
      <c r="EH17" s="12"/>
      <c r="EI17" s="12"/>
      <c r="EJ17" s="7"/>
      <c r="EK17" s="12">
        <v>20795.669999999998</v>
      </c>
      <c r="EL17" s="12">
        <v>14654.970000000001</v>
      </c>
      <c r="EM17" s="7">
        <f t="shared" si="78"/>
        <v>0.70471256756815248</v>
      </c>
      <c r="EN17" s="12"/>
      <c r="EO17" s="12"/>
      <c r="EP17" s="7"/>
      <c r="EQ17" s="12"/>
      <c r="ER17" s="12"/>
      <c r="ES17" s="7"/>
      <c r="ET17" s="12"/>
      <c r="EU17" s="12"/>
      <c r="EV17" s="7"/>
      <c r="EW17" s="12"/>
      <c r="EX17" s="12"/>
      <c r="EY17" s="7"/>
      <c r="EZ17" s="12">
        <v>15478.541999999999</v>
      </c>
      <c r="FA17" s="12">
        <v>7143.0720000000001</v>
      </c>
      <c r="FB17" s="7">
        <f t="shared" si="86"/>
        <v>0.46148222487621898</v>
      </c>
      <c r="FC17" s="12">
        <f t="shared" si="195"/>
        <v>406905.6999999999</v>
      </c>
      <c r="FD17" s="12">
        <f t="shared" si="196"/>
        <v>285407.38876</v>
      </c>
      <c r="FE17" s="7">
        <f t="shared" si="88"/>
        <v>0.70140916865996239</v>
      </c>
      <c r="FF17" s="12">
        <v>5231</v>
      </c>
      <c r="FG17" s="12">
        <v>3923.2</v>
      </c>
      <c r="FH17" s="7">
        <f t="shared" si="90"/>
        <v>0.74999044159816475</v>
      </c>
      <c r="FI17" s="12">
        <v>219</v>
      </c>
      <c r="FJ17" s="12">
        <v>163.80000000000001</v>
      </c>
      <c r="FK17" s="7">
        <f t="shared" si="92"/>
        <v>0.74794520547945209</v>
      </c>
      <c r="FL17" s="12">
        <v>407.1</v>
      </c>
      <c r="FM17" s="12">
        <v>329.78854000000001</v>
      </c>
      <c r="FN17" s="7">
        <f t="shared" si="94"/>
        <v>0.81009221321542613</v>
      </c>
      <c r="FO17" s="12"/>
      <c r="FP17" s="12"/>
      <c r="FQ17" s="7"/>
      <c r="FR17" s="15"/>
      <c r="FS17" s="15"/>
      <c r="FT17" s="7"/>
      <c r="FU17" s="12">
        <v>111</v>
      </c>
      <c r="FV17" s="12">
        <v>62.03069</v>
      </c>
      <c r="FW17" s="7">
        <f t="shared" si="98"/>
        <v>0.558835045045045</v>
      </c>
      <c r="FX17" s="12"/>
      <c r="FY17" s="12"/>
      <c r="FZ17" s="7"/>
      <c r="GA17" s="12">
        <v>0.1</v>
      </c>
      <c r="GB17" s="12">
        <v>0</v>
      </c>
      <c r="GC17" s="7">
        <f t="shared" ref="GC17:GC18" si="202">GB17/GA17</f>
        <v>0</v>
      </c>
      <c r="GD17" s="12">
        <v>110975.8</v>
      </c>
      <c r="GE17" s="12">
        <v>81278.452999999994</v>
      </c>
      <c r="GF17" s="7">
        <f t="shared" si="104"/>
        <v>0.73239799127377314</v>
      </c>
      <c r="GG17" s="12">
        <v>706.9</v>
      </c>
      <c r="GH17" s="12">
        <v>340</v>
      </c>
      <c r="GI17" s="7">
        <f t="shared" si="106"/>
        <v>0.48097326354505587</v>
      </c>
      <c r="GJ17" s="12">
        <v>262612.2</v>
      </c>
      <c r="GK17" s="12">
        <v>180525.66399999999</v>
      </c>
      <c r="GL17" s="7">
        <f t="shared" si="108"/>
        <v>0.68742299101108018</v>
      </c>
      <c r="GM17" s="12"/>
      <c r="GN17" s="12"/>
      <c r="GO17" s="7"/>
      <c r="GP17" s="12">
        <v>4384.2</v>
      </c>
      <c r="GQ17" s="12">
        <v>1986.9</v>
      </c>
      <c r="GR17" s="7">
        <f t="shared" si="112"/>
        <v>0.45319556589571647</v>
      </c>
      <c r="GS17" s="12">
        <v>1999.2</v>
      </c>
      <c r="GT17" s="12">
        <v>1999.2</v>
      </c>
      <c r="GU17" s="7">
        <f t="shared" si="114"/>
        <v>1</v>
      </c>
      <c r="GV17" s="12">
        <v>91.1</v>
      </c>
      <c r="GW17" s="12">
        <v>39.9</v>
      </c>
      <c r="GX17" s="7">
        <f t="shared" si="116"/>
        <v>0.43798024149286502</v>
      </c>
      <c r="GY17" s="12">
        <v>11061.8</v>
      </c>
      <c r="GZ17" s="12">
        <v>8965.2668599999997</v>
      </c>
      <c r="HA17" s="7">
        <f t="shared" si="118"/>
        <v>0.81047088719738203</v>
      </c>
      <c r="HB17" s="12">
        <v>3453.8</v>
      </c>
      <c r="HC17" s="12">
        <v>2779.7</v>
      </c>
      <c r="HD17" s="7">
        <f t="shared" si="120"/>
        <v>0.80482367247669229</v>
      </c>
      <c r="HE17" s="12">
        <v>3026.9</v>
      </c>
      <c r="HF17" s="12">
        <v>1008.96667</v>
      </c>
      <c r="HG17" s="7">
        <f t="shared" si="122"/>
        <v>0.33333333443457003</v>
      </c>
      <c r="HH17" s="12">
        <v>156.6</v>
      </c>
      <c r="HI17" s="12">
        <v>156.6</v>
      </c>
      <c r="HJ17" s="7">
        <f t="shared" si="124"/>
        <v>1</v>
      </c>
      <c r="HK17" s="12">
        <v>2</v>
      </c>
      <c r="HL17" s="12"/>
      <c r="HM17" s="7">
        <f t="shared" si="126"/>
        <v>0</v>
      </c>
      <c r="HN17" s="12">
        <v>1916.1</v>
      </c>
      <c r="HO17" s="12">
        <v>1437</v>
      </c>
      <c r="HP17" s="7">
        <f t="shared" si="128"/>
        <v>0.74996085799279788</v>
      </c>
      <c r="HQ17" s="12"/>
      <c r="HR17" s="12"/>
      <c r="HS17" s="7"/>
      <c r="HT17" s="12">
        <v>2.6</v>
      </c>
      <c r="HU17" s="12">
        <v>1.95</v>
      </c>
      <c r="HV17" s="7">
        <f t="shared" si="131"/>
        <v>0.75</v>
      </c>
      <c r="HW17" s="12"/>
      <c r="HX17" s="12"/>
      <c r="HY17" s="7"/>
      <c r="HZ17" s="12"/>
      <c r="IA17" s="12"/>
      <c r="IB17" s="7"/>
      <c r="IC17" s="12">
        <v>548.29999999999995</v>
      </c>
      <c r="ID17" s="12">
        <v>408.96899999999999</v>
      </c>
      <c r="IE17" s="7">
        <f t="shared" si="137"/>
        <v>0.74588546416195523</v>
      </c>
      <c r="IF17" s="12">
        <f t="shared" si="197"/>
        <v>3939.3943399999998</v>
      </c>
      <c r="IG17" s="12">
        <f t="shared" si="198"/>
        <v>2395.4138699999999</v>
      </c>
      <c r="IH17" s="7">
        <f t="shared" si="139"/>
        <v>0.60806653593354154</v>
      </c>
      <c r="II17" s="7"/>
      <c r="IJ17" s="7"/>
      <c r="IK17" s="7"/>
      <c r="IL17" s="7"/>
      <c r="IM17" s="7"/>
      <c r="IN17" s="7"/>
      <c r="IO17" s="12"/>
      <c r="IP17" s="12"/>
      <c r="IQ17" s="7"/>
      <c r="IR17" s="12"/>
      <c r="IS17" s="12"/>
      <c r="IT17" s="7"/>
      <c r="IU17" s="12"/>
      <c r="IV17" s="12"/>
      <c r="IW17" s="7"/>
      <c r="IX17" s="12"/>
      <c r="IY17" s="12"/>
      <c r="IZ17" s="7"/>
      <c r="JA17" s="12"/>
      <c r="JB17" s="12"/>
      <c r="JC17" s="7"/>
      <c r="JD17" s="12"/>
      <c r="JE17" s="12"/>
      <c r="JF17" s="7"/>
      <c r="JG17" s="12"/>
      <c r="JH17" s="12"/>
      <c r="JI17" s="7"/>
      <c r="JJ17" s="12">
        <v>3939.3943399999998</v>
      </c>
      <c r="JK17" s="12">
        <v>2395.4138699999999</v>
      </c>
      <c r="JL17" s="7">
        <f t="shared" si="157"/>
        <v>0.60806653593354154</v>
      </c>
      <c r="JM17" s="12"/>
      <c r="JN17" s="12"/>
      <c r="JO17" s="7"/>
      <c r="JP17" s="12"/>
      <c r="JQ17" s="12"/>
      <c r="JR17" s="7"/>
      <c r="JS17" s="12"/>
      <c r="JT17" s="12"/>
      <c r="JU17" s="7"/>
      <c r="JV17" s="12"/>
      <c r="JW17" s="12"/>
      <c r="JX17" s="7"/>
      <c r="JY17" s="12"/>
      <c r="JZ17" s="12"/>
      <c r="KA17" s="7"/>
      <c r="KB17" s="12"/>
      <c r="KC17" s="12"/>
      <c r="KD17" s="7"/>
      <c r="KE17" s="12"/>
      <c r="KF17" s="12"/>
      <c r="KG17" s="7"/>
      <c r="KH17" s="12"/>
      <c r="KI17" s="12"/>
      <c r="KJ17" s="7"/>
      <c r="KK17" s="12"/>
      <c r="KL17" s="12"/>
      <c r="KM17" s="7"/>
      <c r="KN17" s="12"/>
      <c r="KO17" s="12"/>
      <c r="KP17" s="7"/>
      <c r="KQ17" s="15"/>
      <c r="KR17" s="15"/>
      <c r="KS17" s="7"/>
      <c r="KT17" s="12"/>
      <c r="KU17" s="12"/>
      <c r="KV17" s="7"/>
      <c r="KW17" s="15"/>
      <c r="KX17" s="15"/>
      <c r="KY17" s="7"/>
      <c r="KZ17" s="12">
        <f t="shared" si="188"/>
        <v>774791.40428999986</v>
      </c>
      <c r="LA17" s="12">
        <f t="shared" si="189"/>
        <v>483201.38981000002</v>
      </c>
      <c r="LB17" s="7">
        <f t="shared" si="184"/>
        <v>0.62365352420603337</v>
      </c>
    </row>
    <row r="18" spans="1:314" x14ac:dyDescent="0.25">
      <c r="A18" s="5" t="s">
        <v>228</v>
      </c>
      <c r="B18" s="2" t="s">
        <v>187</v>
      </c>
      <c r="C18" s="12">
        <f t="shared" si="190"/>
        <v>173776.2</v>
      </c>
      <c r="D18" s="12">
        <f t="shared" si="191"/>
        <v>129051.76226</v>
      </c>
      <c r="E18" s="7">
        <f t="shared" si="192"/>
        <v>0.74263197296292582</v>
      </c>
      <c r="F18" s="12"/>
      <c r="G18" s="12"/>
      <c r="H18" s="12"/>
      <c r="I18" s="12">
        <v>119437</v>
      </c>
      <c r="J18" s="12">
        <v>102603.3</v>
      </c>
      <c r="K18" s="7">
        <f t="shared" si="185"/>
        <v>0.85905791337692672</v>
      </c>
      <c r="L18" s="12">
        <v>54339.199999999997</v>
      </c>
      <c r="M18" s="12">
        <v>26448.46226</v>
      </c>
      <c r="N18" s="7">
        <f t="shared" si="2"/>
        <v>0.48672895920440495</v>
      </c>
      <c r="O18" s="12"/>
      <c r="P18" s="12"/>
      <c r="Q18" s="7"/>
      <c r="R18" s="12">
        <f t="shared" si="193"/>
        <v>163630.39391999997</v>
      </c>
      <c r="S18" s="12">
        <f t="shared" si="194"/>
        <v>92432.054919999995</v>
      </c>
      <c r="T18" s="7">
        <f t="shared" si="5"/>
        <v>0.56488316568614183</v>
      </c>
      <c r="U18" s="12">
        <v>107464.2</v>
      </c>
      <c r="V18" s="12">
        <v>72274.8</v>
      </c>
      <c r="W18" s="7">
        <f t="shared" si="7"/>
        <v>0.67254769495329614</v>
      </c>
      <c r="X18" s="12">
        <v>8026.7</v>
      </c>
      <c r="Y18" s="12">
        <v>0</v>
      </c>
      <c r="Z18" s="7">
        <f t="shared" si="9"/>
        <v>0</v>
      </c>
      <c r="AA18" s="12">
        <v>1789</v>
      </c>
      <c r="AB18" s="12">
        <v>0</v>
      </c>
      <c r="AC18" s="7">
        <f t="shared" si="11"/>
        <v>0</v>
      </c>
      <c r="AD18" s="12">
        <v>8621.9</v>
      </c>
      <c r="AE18" s="12">
        <v>0</v>
      </c>
      <c r="AF18" s="7">
        <f t="shared" si="13"/>
        <v>0</v>
      </c>
      <c r="AG18" s="12"/>
      <c r="AH18" s="12"/>
      <c r="AI18" s="7"/>
      <c r="AJ18" s="12"/>
      <c r="AK18" s="12"/>
      <c r="AL18" s="7"/>
      <c r="AM18" s="12"/>
      <c r="AN18" s="12"/>
      <c r="AO18" s="7"/>
      <c r="AP18" s="12">
        <v>2101.5</v>
      </c>
      <c r="AQ18" s="12">
        <v>2101.5</v>
      </c>
      <c r="AR18" s="7">
        <f t="shared" si="18"/>
        <v>1</v>
      </c>
      <c r="AS18" s="12"/>
      <c r="AT18" s="12"/>
      <c r="AU18" s="7"/>
      <c r="AV18" s="12"/>
      <c r="AW18" s="12"/>
      <c r="AX18" s="7"/>
      <c r="AY18" s="12"/>
      <c r="AZ18" s="12"/>
      <c r="BA18" s="7"/>
      <c r="BB18" s="12"/>
      <c r="BC18" s="12"/>
      <c r="BD18" s="7"/>
      <c r="BE18" s="12"/>
      <c r="BF18" s="12"/>
      <c r="BG18" s="7"/>
      <c r="BH18" s="12"/>
      <c r="BI18" s="12"/>
      <c r="BJ18" s="7"/>
      <c r="BK18" s="12"/>
      <c r="BL18" s="12"/>
      <c r="BM18" s="7"/>
      <c r="BN18" s="12"/>
      <c r="BO18" s="12"/>
      <c r="BP18" s="7"/>
      <c r="BQ18" s="12"/>
      <c r="BR18" s="12"/>
      <c r="BS18" s="7"/>
      <c r="BT18" s="12"/>
      <c r="BU18" s="12"/>
      <c r="BV18" s="7"/>
      <c r="BW18" s="12"/>
      <c r="BX18" s="12"/>
      <c r="BY18" s="7"/>
      <c r="BZ18" s="12"/>
      <c r="CA18" s="12"/>
      <c r="CB18" s="7"/>
      <c r="CC18" s="12"/>
      <c r="CD18" s="12"/>
      <c r="CE18" s="7"/>
      <c r="CF18" s="12"/>
      <c r="CG18" s="12"/>
      <c r="CH18" s="7"/>
      <c r="CI18" s="12">
        <v>2142</v>
      </c>
      <c r="CJ18" s="12">
        <v>0</v>
      </c>
      <c r="CK18" s="7">
        <f t="shared" si="45"/>
        <v>0</v>
      </c>
      <c r="CL18" s="12"/>
      <c r="CM18" s="12"/>
      <c r="CN18" s="7"/>
      <c r="CO18" s="12">
        <v>71.797920000000005</v>
      </c>
      <c r="CP18" s="12">
        <v>71.797920000000005</v>
      </c>
      <c r="CQ18" s="7">
        <f t="shared" si="49"/>
        <v>1</v>
      </c>
      <c r="CR18" s="12"/>
      <c r="CS18" s="12"/>
      <c r="CT18" s="7"/>
      <c r="CU18" s="12"/>
      <c r="CV18" s="12"/>
      <c r="CW18" s="7"/>
      <c r="CX18" s="12">
        <v>100</v>
      </c>
      <c r="CY18" s="12">
        <v>100</v>
      </c>
      <c r="CZ18" s="7">
        <f t="shared" si="54"/>
        <v>1</v>
      </c>
      <c r="DA18" s="12"/>
      <c r="DB18" s="12"/>
      <c r="DC18" s="7"/>
      <c r="DD18" s="12"/>
      <c r="DE18" s="12"/>
      <c r="DF18" s="7"/>
      <c r="DG18" s="12"/>
      <c r="DH18" s="12"/>
      <c r="DI18" s="7"/>
      <c r="DJ18" s="12"/>
      <c r="DK18" s="12"/>
      <c r="DL18" s="7"/>
      <c r="DM18" s="12"/>
      <c r="DN18" s="12"/>
      <c r="DO18" s="7"/>
      <c r="DP18" s="12"/>
      <c r="DQ18" s="12"/>
      <c r="DR18" s="7"/>
      <c r="DS18" s="12"/>
      <c r="DT18" s="12"/>
      <c r="DU18" s="7"/>
      <c r="DV18" s="12"/>
      <c r="DW18" s="12"/>
      <c r="DX18" s="7"/>
      <c r="DY18" s="12"/>
      <c r="DZ18" s="12"/>
      <c r="EA18" s="7"/>
      <c r="EB18" s="12"/>
      <c r="EC18" s="12"/>
      <c r="ED18" s="7"/>
      <c r="EE18" s="12"/>
      <c r="EF18" s="12"/>
      <c r="EG18" s="7"/>
      <c r="EH18" s="12"/>
      <c r="EI18" s="12"/>
      <c r="EJ18" s="7"/>
      <c r="EK18" s="12">
        <v>4313.2960000000003</v>
      </c>
      <c r="EL18" s="12">
        <v>840</v>
      </c>
      <c r="EM18" s="7">
        <f t="shared" si="78"/>
        <v>0.19474666241315225</v>
      </c>
      <c r="EN18" s="12"/>
      <c r="EO18" s="12"/>
      <c r="EP18" s="7"/>
      <c r="EQ18" s="12"/>
      <c r="ER18" s="12"/>
      <c r="ES18" s="7"/>
      <c r="ET18" s="12"/>
      <c r="EU18" s="12"/>
      <c r="EV18" s="7"/>
      <c r="EW18" s="12"/>
      <c r="EX18" s="12"/>
      <c r="EY18" s="7"/>
      <c r="EZ18" s="12">
        <v>29000</v>
      </c>
      <c r="FA18" s="12">
        <v>17043.956999999999</v>
      </c>
      <c r="FB18" s="7">
        <f t="shared" si="86"/>
        <v>0.58772265517241373</v>
      </c>
      <c r="FC18" s="12">
        <f t="shared" si="195"/>
        <v>763708.74269000022</v>
      </c>
      <c r="FD18" s="12">
        <f t="shared" si="196"/>
        <v>556331.48756000015</v>
      </c>
      <c r="FE18" s="7">
        <f t="shared" si="88"/>
        <v>0.72846028395647511</v>
      </c>
      <c r="FF18" s="12">
        <v>8754</v>
      </c>
      <c r="FG18" s="12">
        <v>6565.5</v>
      </c>
      <c r="FH18" s="7">
        <f t="shared" si="90"/>
        <v>0.75</v>
      </c>
      <c r="FI18" s="12">
        <v>168.5</v>
      </c>
      <c r="FJ18" s="12">
        <v>126</v>
      </c>
      <c r="FK18" s="7">
        <f t="shared" si="92"/>
        <v>0.74777448071216612</v>
      </c>
      <c r="FL18" s="12">
        <v>426.4</v>
      </c>
      <c r="FM18" s="12">
        <v>376.80655999999999</v>
      </c>
      <c r="FN18" s="7">
        <f t="shared" si="94"/>
        <v>0.88369268292682934</v>
      </c>
      <c r="FO18" s="12">
        <v>774.7</v>
      </c>
      <c r="FP18" s="12">
        <v>322.791</v>
      </c>
      <c r="FQ18" s="7">
        <f t="shared" si="200"/>
        <v>0.41666580611849746</v>
      </c>
      <c r="FR18" s="15">
        <v>79.199999999999989</v>
      </c>
      <c r="FS18" s="15">
        <v>26.4</v>
      </c>
      <c r="FT18" s="7">
        <f t="shared" si="187"/>
        <v>0.33333333333333337</v>
      </c>
      <c r="FU18" s="12">
        <v>10200.04269</v>
      </c>
      <c r="FV18" s="12">
        <v>1649.912</v>
      </c>
      <c r="FW18" s="7">
        <f t="shared" si="98"/>
        <v>0.16175540143744241</v>
      </c>
      <c r="FX18" s="12"/>
      <c r="FY18" s="12"/>
      <c r="FZ18" s="7"/>
      <c r="GA18" s="12">
        <v>1.2</v>
      </c>
      <c r="GB18" s="12">
        <v>0</v>
      </c>
      <c r="GC18" s="7">
        <f t="shared" si="202"/>
        <v>0</v>
      </c>
      <c r="GD18" s="12">
        <v>294574.2</v>
      </c>
      <c r="GE18" s="12">
        <v>241431.25200000001</v>
      </c>
      <c r="GF18" s="7">
        <f t="shared" si="104"/>
        <v>0.81959401739867244</v>
      </c>
      <c r="GG18" s="12">
        <v>3925.2</v>
      </c>
      <c r="GH18" s="12">
        <v>1860</v>
      </c>
      <c r="GI18" s="7">
        <f t="shared" si="106"/>
        <v>0.47386120452461022</v>
      </c>
      <c r="GJ18" s="12">
        <v>389632.2</v>
      </c>
      <c r="GK18" s="12">
        <v>261190.68299999999</v>
      </c>
      <c r="GL18" s="7">
        <f t="shared" si="108"/>
        <v>0.67035189340100731</v>
      </c>
      <c r="GM18" s="12">
        <v>621.6</v>
      </c>
      <c r="GN18" s="12">
        <v>464.4</v>
      </c>
      <c r="GO18" s="7">
        <f t="shared" si="110"/>
        <v>0.74710424710424705</v>
      </c>
      <c r="GP18" s="12">
        <v>9083.2999999999993</v>
      </c>
      <c r="GQ18" s="12">
        <v>3543.5</v>
      </c>
      <c r="GR18" s="7">
        <f t="shared" si="112"/>
        <v>0.39011152334503985</v>
      </c>
      <c r="GS18" s="12">
        <v>940.8</v>
      </c>
      <c r="GT18" s="12">
        <v>940.8</v>
      </c>
      <c r="GU18" s="7">
        <f t="shared" si="114"/>
        <v>1</v>
      </c>
      <c r="GV18" s="12">
        <v>151.80000000000001</v>
      </c>
      <c r="GW18" s="12">
        <v>76.900000000000006</v>
      </c>
      <c r="GX18" s="7">
        <f t="shared" si="116"/>
        <v>0.50658761528326746</v>
      </c>
      <c r="GY18" s="12">
        <v>37415.599999999999</v>
      </c>
      <c r="GZ18" s="12">
        <v>32077.599999999999</v>
      </c>
      <c r="HA18" s="7">
        <f t="shared" si="118"/>
        <v>0.85733223575193229</v>
      </c>
      <c r="HB18" s="12">
        <v>5316.5</v>
      </c>
      <c r="HC18" s="12">
        <v>4533.8</v>
      </c>
      <c r="HD18" s="7">
        <f t="shared" si="120"/>
        <v>0.85277908398382396</v>
      </c>
      <c r="HE18" s="12"/>
      <c r="HF18" s="12"/>
      <c r="HG18" s="7"/>
      <c r="HH18" s="12"/>
      <c r="HI18" s="12"/>
      <c r="HJ18" s="7"/>
      <c r="HK18" s="12"/>
      <c r="HL18" s="12"/>
      <c r="HM18" s="7"/>
      <c r="HN18" s="12">
        <v>1000.4</v>
      </c>
      <c r="HO18" s="12">
        <v>750.3</v>
      </c>
      <c r="HP18" s="7">
        <f t="shared" si="128"/>
        <v>0.75</v>
      </c>
      <c r="HQ18" s="12"/>
      <c r="HR18" s="12"/>
      <c r="HS18" s="7"/>
      <c r="HT18" s="12">
        <v>17.8</v>
      </c>
      <c r="HU18" s="12">
        <v>13.2</v>
      </c>
      <c r="HV18" s="7">
        <f t="shared" si="131"/>
        <v>0.74157303370786509</v>
      </c>
      <c r="HW18" s="12"/>
      <c r="HX18" s="12"/>
      <c r="HY18" s="7"/>
      <c r="HZ18" s="12"/>
      <c r="IA18" s="12"/>
      <c r="IB18" s="7"/>
      <c r="IC18" s="12">
        <v>625.29999999999995</v>
      </c>
      <c r="ID18" s="12">
        <v>381.64299999999997</v>
      </c>
      <c r="IE18" s="7">
        <f t="shared" si="137"/>
        <v>0.61033583879737729</v>
      </c>
      <c r="IF18" s="12">
        <f t="shared" si="197"/>
        <v>22964.194680000001</v>
      </c>
      <c r="IG18" s="12">
        <f t="shared" si="198"/>
        <v>11727.0394</v>
      </c>
      <c r="IH18" s="7">
        <f t="shared" si="139"/>
        <v>0.51066625951457045</v>
      </c>
      <c r="II18" s="7"/>
      <c r="IJ18" s="7"/>
      <c r="IK18" s="7"/>
      <c r="IL18" s="7"/>
      <c r="IM18" s="7"/>
      <c r="IN18" s="7"/>
      <c r="IO18" s="12">
        <v>9900</v>
      </c>
      <c r="IP18" s="12">
        <v>9900</v>
      </c>
      <c r="IQ18" s="7">
        <f t="shared" si="145"/>
        <v>1</v>
      </c>
      <c r="IR18" s="12"/>
      <c r="IS18" s="12"/>
      <c r="IT18" s="7"/>
      <c r="IU18" s="12">
        <v>1563.4079899999999</v>
      </c>
      <c r="IV18" s="12">
        <v>1489.43866</v>
      </c>
      <c r="IW18" s="7">
        <f t="shared" si="148"/>
        <v>0.95268712295630531</v>
      </c>
      <c r="IX18" s="12">
        <v>15.792009999999999</v>
      </c>
      <c r="IY18" s="12">
        <v>15.044840000000001</v>
      </c>
      <c r="IZ18" s="7">
        <f t="shared" si="150"/>
        <v>0.95268683340499416</v>
      </c>
      <c r="JA18" s="12"/>
      <c r="JB18" s="12"/>
      <c r="JC18" s="7"/>
      <c r="JD18" s="12"/>
      <c r="JE18" s="12"/>
      <c r="JF18" s="7"/>
      <c r="JG18" s="12"/>
      <c r="JH18" s="12"/>
      <c r="JI18" s="7"/>
      <c r="JJ18" s="12">
        <v>6060.6066799999999</v>
      </c>
      <c r="JK18" s="12">
        <v>322.55590000000001</v>
      </c>
      <c r="JL18" s="7">
        <f t="shared" si="157"/>
        <v>5.3221718060740414E-2</v>
      </c>
      <c r="JM18" s="12"/>
      <c r="JN18" s="12"/>
      <c r="JO18" s="7"/>
      <c r="JP18" s="12"/>
      <c r="JQ18" s="12"/>
      <c r="JR18" s="7"/>
      <c r="JS18" s="12"/>
      <c r="JT18" s="12"/>
      <c r="JU18" s="7"/>
      <c r="JV18" s="12">
        <v>2970</v>
      </c>
      <c r="JW18" s="12">
        <v>0</v>
      </c>
      <c r="JX18" s="7">
        <f t="shared" si="165"/>
        <v>0</v>
      </c>
      <c r="JY18" s="12">
        <v>30</v>
      </c>
      <c r="JZ18" s="12">
        <v>0</v>
      </c>
      <c r="KA18" s="7">
        <f t="shared" si="167"/>
        <v>0</v>
      </c>
      <c r="KB18" s="12"/>
      <c r="KC18" s="12"/>
      <c r="KD18" s="7"/>
      <c r="KE18" s="12"/>
      <c r="KF18" s="12"/>
      <c r="KG18" s="7"/>
      <c r="KH18" s="12">
        <v>2400.1441199999999</v>
      </c>
      <c r="KI18" s="12">
        <v>0</v>
      </c>
      <c r="KJ18" s="7">
        <f t="shared" si="173"/>
        <v>0</v>
      </c>
      <c r="KK18" s="12">
        <v>24.243880000000001</v>
      </c>
      <c r="KL18" s="12">
        <v>0</v>
      </c>
      <c r="KM18" s="7">
        <f t="shared" si="175"/>
        <v>0</v>
      </c>
      <c r="KN18" s="12"/>
      <c r="KO18" s="12"/>
      <c r="KP18" s="7"/>
      <c r="KQ18" s="15"/>
      <c r="KR18" s="15"/>
      <c r="KS18" s="7"/>
      <c r="KT18" s="12"/>
      <c r="KU18" s="12"/>
      <c r="KV18" s="7"/>
      <c r="KW18" s="15"/>
      <c r="KX18" s="15"/>
      <c r="KY18" s="7"/>
      <c r="KZ18" s="12">
        <f t="shared" si="188"/>
        <v>1124079.5312900001</v>
      </c>
      <c r="LA18" s="12">
        <f t="shared" si="189"/>
        <v>789542.34414000018</v>
      </c>
      <c r="LB18" s="7">
        <f t="shared" si="184"/>
        <v>0.70239010867310869</v>
      </c>
    </row>
    <row r="19" spans="1:314" x14ac:dyDescent="0.25">
      <c r="A19" s="5" t="s">
        <v>229</v>
      </c>
      <c r="B19" s="2" t="s">
        <v>188</v>
      </c>
      <c r="C19" s="12">
        <f t="shared" si="190"/>
        <v>158180.79999999999</v>
      </c>
      <c r="D19" s="12">
        <f t="shared" si="191"/>
        <v>141807.03401</v>
      </c>
      <c r="E19" s="7">
        <f t="shared" si="192"/>
        <v>0.89648701997966895</v>
      </c>
      <c r="F19" s="12"/>
      <c r="G19" s="12"/>
      <c r="H19" s="12"/>
      <c r="I19" s="12">
        <v>130653</v>
      </c>
      <c r="J19" s="12">
        <v>130653</v>
      </c>
      <c r="K19" s="7">
        <f t="shared" si="185"/>
        <v>1</v>
      </c>
      <c r="L19" s="12">
        <v>27527.8</v>
      </c>
      <c r="M19" s="12">
        <v>11154.034009999999</v>
      </c>
      <c r="N19" s="7">
        <f t="shared" si="2"/>
        <v>0.40519162483017168</v>
      </c>
      <c r="O19" s="12"/>
      <c r="P19" s="12"/>
      <c r="Q19" s="7"/>
      <c r="R19" s="12">
        <f t="shared" si="193"/>
        <v>158291.16008000003</v>
      </c>
      <c r="S19" s="12">
        <f t="shared" si="194"/>
        <v>89229.491099999985</v>
      </c>
      <c r="T19" s="7">
        <f t="shared" si="5"/>
        <v>0.56370482757788609</v>
      </c>
      <c r="U19" s="12">
        <v>82638.7</v>
      </c>
      <c r="V19" s="12">
        <v>82638.7</v>
      </c>
      <c r="W19" s="7">
        <f t="shared" si="7"/>
        <v>1</v>
      </c>
      <c r="X19" s="12">
        <v>15965.5</v>
      </c>
      <c r="Y19" s="12">
        <v>0</v>
      </c>
      <c r="Z19" s="7">
        <f t="shared" si="9"/>
        <v>0</v>
      </c>
      <c r="AA19" s="12"/>
      <c r="AB19" s="12"/>
      <c r="AC19" s="7"/>
      <c r="AD19" s="12"/>
      <c r="AE19" s="12"/>
      <c r="AF19" s="7"/>
      <c r="AG19" s="12"/>
      <c r="AH19" s="12"/>
      <c r="AI19" s="7"/>
      <c r="AJ19" s="12"/>
      <c r="AK19" s="12"/>
      <c r="AL19" s="7"/>
      <c r="AM19" s="12"/>
      <c r="AN19" s="12"/>
      <c r="AO19" s="7"/>
      <c r="AP19" s="12"/>
      <c r="AQ19" s="12"/>
      <c r="AR19" s="7"/>
      <c r="AS19" s="12"/>
      <c r="AT19" s="12"/>
      <c r="AU19" s="7"/>
      <c r="AV19" s="12"/>
      <c r="AW19" s="12"/>
      <c r="AX19" s="7"/>
      <c r="AY19" s="12"/>
      <c r="AZ19" s="12"/>
      <c r="BA19" s="7"/>
      <c r="BB19" s="12"/>
      <c r="BC19" s="12"/>
      <c r="BD19" s="7"/>
      <c r="BE19" s="12">
        <v>35835.834739999998</v>
      </c>
      <c r="BF19" s="12">
        <v>0</v>
      </c>
      <c r="BG19" s="7">
        <f t="shared" si="26"/>
        <v>0</v>
      </c>
      <c r="BH19" s="12"/>
      <c r="BI19" s="12"/>
      <c r="BJ19" s="7"/>
      <c r="BK19" s="12"/>
      <c r="BL19" s="12"/>
      <c r="BM19" s="7"/>
      <c r="BN19" s="12"/>
      <c r="BO19" s="12"/>
      <c r="BP19" s="7"/>
      <c r="BQ19" s="12"/>
      <c r="BR19" s="12"/>
      <c r="BS19" s="7"/>
      <c r="BT19" s="12"/>
      <c r="BU19" s="12"/>
      <c r="BV19" s="7"/>
      <c r="BW19" s="12">
        <v>1603.76</v>
      </c>
      <c r="BX19" s="12">
        <v>253.79568</v>
      </c>
      <c r="BY19" s="7">
        <f t="shared" si="37"/>
        <v>0.15825041153289771</v>
      </c>
      <c r="BZ19" s="12"/>
      <c r="CA19" s="12"/>
      <c r="CB19" s="7"/>
      <c r="CC19" s="12"/>
      <c r="CD19" s="12"/>
      <c r="CE19" s="7"/>
      <c r="CF19" s="12"/>
      <c r="CG19" s="12"/>
      <c r="CH19" s="7"/>
      <c r="CI19" s="12"/>
      <c r="CJ19" s="12"/>
      <c r="CK19" s="7"/>
      <c r="CL19" s="12"/>
      <c r="CM19" s="12"/>
      <c r="CN19" s="7"/>
      <c r="CO19" s="12">
        <v>13.595829999999999</v>
      </c>
      <c r="CP19" s="12">
        <v>13.595829999999999</v>
      </c>
      <c r="CQ19" s="7">
        <f t="shared" si="49"/>
        <v>1</v>
      </c>
      <c r="CR19" s="12"/>
      <c r="CS19" s="12"/>
      <c r="CT19" s="7"/>
      <c r="CU19" s="12"/>
      <c r="CV19" s="12"/>
      <c r="CW19" s="7"/>
      <c r="CX19" s="12"/>
      <c r="CY19" s="12"/>
      <c r="CZ19" s="7"/>
      <c r="DA19" s="12"/>
      <c r="DB19" s="12"/>
      <c r="DC19" s="7"/>
      <c r="DD19" s="12"/>
      <c r="DE19" s="12"/>
      <c r="DF19" s="7"/>
      <c r="DG19" s="12"/>
      <c r="DH19" s="12"/>
      <c r="DI19" s="7"/>
      <c r="DJ19" s="12">
        <v>3771.2094900000002</v>
      </c>
      <c r="DK19" s="12">
        <v>3771.2094900000002</v>
      </c>
      <c r="DL19" s="7">
        <f t="shared" si="62"/>
        <v>1</v>
      </c>
      <c r="DM19" s="12"/>
      <c r="DN19" s="12"/>
      <c r="DO19" s="7"/>
      <c r="DP19" s="12"/>
      <c r="DQ19" s="12"/>
      <c r="DR19" s="7"/>
      <c r="DS19" s="12"/>
      <c r="DT19" s="12"/>
      <c r="DU19" s="7"/>
      <c r="DV19" s="12"/>
      <c r="DW19" s="12"/>
      <c r="DX19" s="7"/>
      <c r="DY19" s="12"/>
      <c r="DZ19" s="12"/>
      <c r="EA19" s="7"/>
      <c r="EB19" s="12"/>
      <c r="EC19" s="12"/>
      <c r="ED19" s="7"/>
      <c r="EE19" s="12"/>
      <c r="EF19" s="12"/>
      <c r="EG19" s="7"/>
      <c r="EH19" s="12"/>
      <c r="EI19" s="12"/>
      <c r="EJ19" s="7"/>
      <c r="EK19" s="12">
        <v>12788.843000000001</v>
      </c>
      <c r="EL19" s="12">
        <v>2552.1900999999998</v>
      </c>
      <c r="EM19" s="7">
        <f t="shared" si="78"/>
        <v>0.19956379947740382</v>
      </c>
      <c r="EN19" s="12"/>
      <c r="EO19" s="12"/>
      <c r="EP19" s="7"/>
      <c r="EQ19" s="12"/>
      <c r="ER19" s="12"/>
      <c r="ES19" s="7"/>
      <c r="ET19" s="12"/>
      <c r="EU19" s="12"/>
      <c r="EV19" s="7"/>
      <c r="EW19" s="12"/>
      <c r="EX19" s="12"/>
      <c r="EY19" s="7"/>
      <c r="EZ19" s="12">
        <v>5673.71702</v>
      </c>
      <c r="FA19" s="12">
        <v>0</v>
      </c>
      <c r="FB19" s="7">
        <f t="shared" si="86"/>
        <v>0</v>
      </c>
      <c r="FC19" s="12">
        <f t="shared" si="195"/>
        <v>298082.05999999994</v>
      </c>
      <c r="FD19" s="12">
        <f t="shared" si="196"/>
        <v>208406.55143000005</v>
      </c>
      <c r="FE19" s="7">
        <f t="shared" si="88"/>
        <v>0.69915831710905407</v>
      </c>
      <c r="FF19" s="12">
        <v>2654</v>
      </c>
      <c r="FG19" s="12">
        <v>1990.8</v>
      </c>
      <c r="FH19" s="7">
        <f t="shared" si="90"/>
        <v>0.75011303692539566</v>
      </c>
      <c r="FI19" s="12">
        <v>252.7</v>
      </c>
      <c r="FJ19" s="12">
        <v>189.9</v>
      </c>
      <c r="FK19" s="7">
        <f t="shared" si="92"/>
        <v>0.75148397309062132</v>
      </c>
      <c r="FL19" s="12">
        <v>385.6</v>
      </c>
      <c r="FM19" s="12">
        <v>385.6</v>
      </c>
      <c r="FN19" s="7">
        <f t="shared" si="94"/>
        <v>1</v>
      </c>
      <c r="FO19" s="12">
        <v>200</v>
      </c>
      <c r="FP19" s="12">
        <v>0</v>
      </c>
      <c r="FQ19" s="7">
        <f t="shared" si="200"/>
        <v>0</v>
      </c>
      <c r="FR19" s="15">
        <v>79</v>
      </c>
      <c r="FS19" s="15">
        <v>0</v>
      </c>
      <c r="FT19" s="7">
        <f t="shared" si="187"/>
        <v>0</v>
      </c>
      <c r="FU19" s="12"/>
      <c r="FV19" s="12"/>
      <c r="FW19" s="7"/>
      <c r="FX19" s="12"/>
      <c r="FY19" s="12"/>
      <c r="FZ19" s="7"/>
      <c r="GA19" s="12"/>
      <c r="GB19" s="12"/>
      <c r="GC19" s="7"/>
      <c r="GD19" s="12">
        <v>111838.9</v>
      </c>
      <c r="GE19" s="12">
        <v>47082.714999999997</v>
      </c>
      <c r="GF19" s="7">
        <f t="shared" si="104"/>
        <v>0.42098692851950437</v>
      </c>
      <c r="GG19" s="12">
        <v>2030.4</v>
      </c>
      <c r="GH19" s="12">
        <v>551.79999999999995</v>
      </c>
      <c r="GI19" s="7">
        <f t="shared" si="106"/>
        <v>0.27176910953506694</v>
      </c>
      <c r="GJ19" s="12">
        <v>152179.20000000001</v>
      </c>
      <c r="GK19" s="12">
        <v>141247.33199999999</v>
      </c>
      <c r="GL19" s="7">
        <f t="shared" si="108"/>
        <v>0.92816450605601808</v>
      </c>
      <c r="GM19" s="12"/>
      <c r="GN19" s="12"/>
      <c r="GO19" s="7"/>
      <c r="GP19" s="12">
        <v>8671.6</v>
      </c>
      <c r="GQ19" s="12">
        <v>2606.1999999999998</v>
      </c>
      <c r="GR19" s="7">
        <f t="shared" si="112"/>
        <v>0.3005443055491489</v>
      </c>
      <c r="GS19" s="12">
        <v>3134.16</v>
      </c>
      <c r="GT19" s="12">
        <v>3134.16</v>
      </c>
      <c r="GU19" s="7">
        <f t="shared" si="114"/>
        <v>1</v>
      </c>
      <c r="GV19" s="12">
        <v>151.80000000000001</v>
      </c>
      <c r="GW19" s="12">
        <v>82.2</v>
      </c>
      <c r="GX19" s="7">
        <f t="shared" si="116"/>
        <v>0.54150197628458496</v>
      </c>
      <c r="GY19" s="12">
        <v>12453.3</v>
      </c>
      <c r="GZ19" s="12">
        <v>8067.0504300000002</v>
      </c>
      <c r="HA19" s="7">
        <f t="shared" si="118"/>
        <v>0.64778415600684158</v>
      </c>
      <c r="HB19" s="12">
        <v>1591.2</v>
      </c>
      <c r="HC19" s="12">
        <v>1293.01</v>
      </c>
      <c r="HD19" s="7">
        <f t="shared" si="120"/>
        <v>0.81260055304172951</v>
      </c>
      <c r="HE19" s="12"/>
      <c r="HF19" s="12"/>
      <c r="HG19" s="7"/>
      <c r="HH19" s="12"/>
      <c r="HI19" s="12"/>
      <c r="HJ19" s="7"/>
      <c r="HK19" s="12"/>
      <c r="HL19" s="12"/>
      <c r="HM19" s="7"/>
      <c r="HN19" s="12">
        <v>1782.2</v>
      </c>
      <c r="HO19" s="12">
        <v>1336.7</v>
      </c>
      <c r="HP19" s="7">
        <f t="shared" si="128"/>
        <v>0.75002805521265847</v>
      </c>
      <c r="HQ19" s="12"/>
      <c r="HR19" s="12"/>
      <c r="HS19" s="7"/>
      <c r="HT19" s="12">
        <v>2.4</v>
      </c>
      <c r="HU19" s="12">
        <v>1.8</v>
      </c>
      <c r="HV19" s="7">
        <f t="shared" si="131"/>
        <v>0.75</v>
      </c>
      <c r="HW19" s="12"/>
      <c r="HX19" s="12"/>
      <c r="HY19" s="7"/>
      <c r="HZ19" s="12">
        <v>103</v>
      </c>
      <c r="IA19" s="12">
        <v>60</v>
      </c>
      <c r="IB19" s="7">
        <f t="shared" si="135"/>
        <v>0.58252427184466016</v>
      </c>
      <c r="IC19" s="12">
        <v>572.6</v>
      </c>
      <c r="ID19" s="12">
        <v>377.28399999999999</v>
      </c>
      <c r="IE19" s="7">
        <f t="shared" si="137"/>
        <v>0.65889626266154377</v>
      </c>
      <c r="IF19" s="12">
        <f t="shared" si="197"/>
        <v>11524.696899999999</v>
      </c>
      <c r="IG19" s="12">
        <f t="shared" si="198"/>
        <v>2335.3193099999999</v>
      </c>
      <c r="IH19" s="7">
        <f t="shared" si="139"/>
        <v>0.20263607193001321</v>
      </c>
      <c r="II19" s="7"/>
      <c r="IJ19" s="7"/>
      <c r="IK19" s="7"/>
      <c r="IL19" s="7"/>
      <c r="IM19" s="7"/>
      <c r="IN19" s="7"/>
      <c r="IO19" s="12">
        <v>2970</v>
      </c>
      <c r="IP19" s="12">
        <v>0</v>
      </c>
      <c r="IQ19" s="7">
        <f t="shared" si="145"/>
        <v>0</v>
      </c>
      <c r="IR19" s="12"/>
      <c r="IS19" s="12"/>
      <c r="IT19" s="7"/>
      <c r="IU19" s="12"/>
      <c r="IV19" s="12"/>
      <c r="IW19" s="7"/>
      <c r="IX19" s="12"/>
      <c r="IY19" s="12"/>
      <c r="IZ19" s="7"/>
      <c r="JA19" s="12"/>
      <c r="JB19" s="12"/>
      <c r="JC19" s="7"/>
      <c r="JD19" s="12"/>
      <c r="JE19" s="12"/>
      <c r="JF19" s="7"/>
      <c r="JG19" s="12">
        <v>906.63496999999995</v>
      </c>
      <c r="JH19" s="12">
        <v>824.21316000000002</v>
      </c>
      <c r="JI19" s="7">
        <f t="shared" si="155"/>
        <v>0.90909041375273669</v>
      </c>
      <c r="JJ19" s="12"/>
      <c r="JK19" s="12"/>
      <c r="JL19" s="7"/>
      <c r="JM19" s="12">
        <v>9.1579300000000003</v>
      </c>
      <c r="JN19" s="12">
        <v>8.3253799999999991</v>
      </c>
      <c r="JO19" s="7">
        <f t="shared" si="159"/>
        <v>0.90908971787292525</v>
      </c>
      <c r="JP19" s="12"/>
      <c r="JQ19" s="12"/>
      <c r="JR19" s="7"/>
      <c r="JS19" s="12"/>
      <c r="JT19" s="12"/>
      <c r="JU19" s="7"/>
      <c r="JV19" s="12">
        <v>2970</v>
      </c>
      <c r="JW19" s="12">
        <v>0</v>
      </c>
      <c r="JX19" s="7">
        <f t="shared" si="165"/>
        <v>0</v>
      </c>
      <c r="JY19" s="12">
        <v>30</v>
      </c>
      <c r="JZ19" s="12">
        <v>0</v>
      </c>
      <c r="KA19" s="7">
        <f t="shared" si="167"/>
        <v>0</v>
      </c>
      <c r="KB19" s="12"/>
      <c r="KC19" s="12"/>
      <c r="KD19" s="7"/>
      <c r="KE19" s="12"/>
      <c r="KF19" s="12"/>
      <c r="KG19" s="7"/>
      <c r="KH19" s="12">
        <v>3104.5449600000002</v>
      </c>
      <c r="KI19" s="12">
        <v>0</v>
      </c>
      <c r="KJ19" s="7">
        <f t="shared" si="173"/>
        <v>0</v>
      </c>
      <c r="KK19" s="12">
        <v>31.35904</v>
      </c>
      <c r="KL19" s="12">
        <v>0</v>
      </c>
      <c r="KM19" s="7">
        <f t="shared" si="175"/>
        <v>0</v>
      </c>
      <c r="KN19" s="12"/>
      <c r="KO19" s="12"/>
      <c r="KP19" s="7"/>
      <c r="KQ19" s="15">
        <v>1503</v>
      </c>
      <c r="KR19" s="15">
        <v>1502.7807700000001</v>
      </c>
      <c r="KS19" s="7">
        <f t="shared" si="179"/>
        <v>0.9998541383898869</v>
      </c>
      <c r="KT19" s="12"/>
      <c r="KU19" s="12"/>
      <c r="KV19" s="7"/>
      <c r="KW19" s="15"/>
      <c r="KX19" s="15"/>
      <c r="KY19" s="7"/>
      <c r="KZ19" s="12">
        <f t="shared" si="188"/>
        <v>626078.71697999991</v>
      </c>
      <c r="LA19" s="12">
        <f t="shared" si="189"/>
        <v>441778.39585000003</v>
      </c>
      <c r="LB19" s="7">
        <f t="shared" si="184"/>
        <v>0.70562755747551253</v>
      </c>
    </row>
    <row r="20" spans="1:314" x14ac:dyDescent="0.25">
      <c r="A20" s="5" t="s">
        <v>230</v>
      </c>
      <c r="B20" s="2" t="s">
        <v>189</v>
      </c>
      <c r="C20" s="12">
        <f t="shared" si="190"/>
        <v>97078</v>
      </c>
      <c r="D20" s="12">
        <f t="shared" si="191"/>
        <v>66078</v>
      </c>
      <c r="E20" s="7">
        <f t="shared" si="192"/>
        <v>0.68066915264014505</v>
      </c>
      <c r="F20" s="12"/>
      <c r="G20" s="12"/>
      <c r="H20" s="12"/>
      <c r="I20" s="12">
        <v>95778</v>
      </c>
      <c r="J20" s="12">
        <v>65778</v>
      </c>
      <c r="K20" s="7">
        <f t="shared" si="185"/>
        <v>0.68677566873394724</v>
      </c>
      <c r="L20" s="12">
        <v>1300</v>
      </c>
      <c r="M20" s="12">
        <v>300</v>
      </c>
      <c r="N20" s="7">
        <f>M20/L20</f>
        <v>0.23076923076923078</v>
      </c>
      <c r="O20" s="12"/>
      <c r="P20" s="12"/>
      <c r="Q20" s="7"/>
      <c r="R20" s="12">
        <f t="shared" si="193"/>
        <v>71529.945820000008</v>
      </c>
      <c r="S20" s="12">
        <f t="shared" si="194"/>
        <v>51286.874740000007</v>
      </c>
      <c r="T20" s="7">
        <f t="shared" si="5"/>
        <v>0.71699865213179048</v>
      </c>
      <c r="U20" s="12">
        <v>51259.4</v>
      </c>
      <c r="V20" s="12">
        <v>40572.9</v>
      </c>
      <c r="W20" s="7">
        <f t="shared" si="7"/>
        <v>0.79152116489853563</v>
      </c>
      <c r="X20" s="12">
        <v>6024.4</v>
      </c>
      <c r="Y20" s="12">
        <v>0</v>
      </c>
      <c r="Z20" s="7">
        <f t="shared" si="9"/>
        <v>0</v>
      </c>
      <c r="AA20" s="12"/>
      <c r="AB20" s="12"/>
      <c r="AC20" s="7"/>
      <c r="AD20" s="12"/>
      <c r="AE20" s="12"/>
      <c r="AF20" s="7"/>
      <c r="AG20" s="12"/>
      <c r="AH20" s="12"/>
      <c r="AI20" s="7"/>
      <c r="AJ20" s="12"/>
      <c r="AK20" s="12"/>
      <c r="AL20" s="7"/>
      <c r="AM20" s="12"/>
      <c r="AN20" s="12"/>
      <c r="AO20" s="7"/>
      <c r="AP20" s="12">
        <v>1650.6320000000001</v>
      </c>
      <c r="AQ20" s="12">
        <v>1400.54664</v>
      </c>
      <c r="AR20" s="7">
        <f t="shared" si="18"/>
        <v>0.84849114763314903</v>
      </c>
      <c r="AS20" s="12"/>
      <c r="AT20" s="12"/>
      <c r="AU20" s="7"/>
      <c r="AV20" s="12"/>
      <c r="AW20" s="12"/>
      <c r="AX20" s="7"/>
      <c r="AY20" s="12"/>
      <c r="AZ20" s="12"/>
      <c r="BA20" s="7"/>
      <c r="BB20" s="12"/>
      <c r="BC20" s="12"/>
      <c r="BD20" s="7"/>
      <c r="BE20" s="12"/>
      <c r="BF20" s="12"/>
      <c r="BG20" s="7"/>
      <c r="BH20" s="12"/>
      <c r="BI20" s="12"/>
      <c r="BJ20" s="7"/>
      <c r="BK20" s="12"/>
      <c r="BL20" s="12"/>
      <c r="BM20" s="7"/>
      <c r="BN20" s="12"/>
      <c r="BO20" s="12"/>
      <c r="BP20" s="7"/>
      <c r="BQ20" s="12"/>
      <c r="BR20" s="12"/>
      <c r="BS20" s="7"/>
      <c r="BT20" s="12"/>
      <c r="BU20" s="12"/>
      <c r="BV20" s="7"/>
      <c r="BW20" s="12">
        <v>1603.76</v>
      </c>
      <c r="BX20" s="12">
        <v>253.79568</v>
      </c>
      <c r="BY20" s="7">
        <f t="shared" si="37"/>
        <v>0.15825041153289771</v>
      </c>
      <c r="BZ20" s="12"/>
      <c r="CA20" s="12"/>
      <c r="CB20" s="7"/>
      <c r="CC20" s="12">
        <v>1932.1214</v>
      </c>
      <c r="CD20" s="12">
        <v>0</v>
      </c>
      <c r="CE20" s="7">
        <f t="shared" si="41"/>
        <v>0</v>
      </c>
      <c r="CF20" s="12"/>
      <c r="CG20" s="12"/>
      <c r="CH20" s="7"/>
      <c r="CI20" s="12"/>
      <c r="CJ20" s="12"/>
      <c r="CK20" s="7"/>
      <c r="CL20" s="12"/>
      <c r="CM20" s="12"/>
      <c r="CN20" s="7"/>
      <c r="CO20" s="12"/>
      <c r="CP20" s="12"/>
      <c r="CQ20" s="7"/>
      <c r="CR20" s="12"/>
      <c r="CS20" s="12"/>
      <c r="CT20" s="7"/>
      <c r="CU20" s="12"/>
      <c r="CV20" s="12"/>
      <c r="CW20" s="7"/>
      <c r="CX20" s="12">
        <v>100</v>
      </c>
      <c r="CY20" s="12">
        <v>100</v>
      </c>
      <c r="CZ20" s="7">
        <f t="shared" si="54"/>
        <v>1</v>
      </c>
      <c r="DA20" s="12">
        <v>4936.1175000000003</v>
      </c>
      <c r="DB20" s="12">
        <v>4936.1175000000003</v>
      </c>
      <c r="DC20" s="7">
        <f t="shared" si="56"/>
        <v>1</v>
      </c>
      <c r="DD20" s="12"/>
      <c r="DE20" s="12"/>
      <c r="DF20" s="7"/>
      <c r="DG20" s="12"/>
      <c r="DH20" s="12"/>
      <c r="DI20" s="7"/>
      <c r="DJ20" s="12">
        <v>2023.5149200000001</v>
      </c>
      <c r="DK20" s="12">
        <v>2023.5149200000001</v>
      </c>
      <c r="DL20" s="7">
        <f t="shared" si="62"/>
        <v>1</v>
      </c>
      <c r="DM20" s="12"/>
      <c r="DN20" s="12"/>
      <c r="DO20" s="7"/>
      <c r="DP20" s="12"/>
      <c r="DQ20" s="12"/>
      <c r="DR20" s="7"/>
      <c r="DS20" s="12"/>
      <c r="DT20" s="12"/>
      <c r="DU20" s="7"/>
      <c r="DV20" s="12"/>
      <c r="DW20" s="12"/>
      <c r="DX20" s="7"/>
      <c r="DY20" s="12"/>
      <c r="DZ20" s="12"/>
      <c r="EA20" s="7"/>
      <c r="EB20" s="12"/>
      <c r="EC20" s="12"/>
      <c r="ED20" s="7"/>
      <c r="EE20" s="12"/>
      <c r="EF20" s="12"/>
      <c r="EG20" s="7"/>
      <c r="EH20" s="12"/>
      <c r="EI20" s="12"/>
      <c r="EJ20" s="7"/>
      <c r="EK20" s="12">
        <v>2000</v>
      </c>
      <c r="EL20" s="12">
        <v>2000</v>
      </c>
      <c r="EM20" s="7">
        <f t="shared" si="78"/>
        <v>1</v>
      </c>
      <c r="EN20" s="12"/>
      <c r="EO20" s="12"/>
      <c r="EP20" s="7"/>
      <c r="EQ20" s="12"/>
      <c r="ER20" s="12"/>
      <c r="ES20" s="7"/>
      <c r="ET20" s="12"/>
      <c r="EU20" s="12"/>
      <c r="EV20" s="7"/>
      <c r="EW20" s="12"/>
      <c r="EX20" s="12"/>
      <c r="EY20" s="7"/>
      <c r="EZ20" s="12"/>
      <c r="FA20" s="12"/>
      <c r="FB20" s="7"/>
      <c r="FC20" s="12">
        <f t="shared" si="195"/>
        <v>191270.20000000004</v>
      </c>
      <c r="FD20" s="12">
        <f t="shared" si="196"/>
        <v>137377.37934000001</v>
      </c>
      <c r="FE20" s="7">
        <f t="shared" si="88"/>
        <v>0.71823723371439974</v>
      </c>
      <c r="FF20" s="12">
        <v>1831</v>
      </c>
      <c r="FG20" s="12">
        <v>1373.4</v>
      </c>
      <c r="FH20" s="7">
        <f t="shared" si="90"/>
        <v>0.75008192244675043</v>
      </c>
      <c r="FI20" s="12">
        <v>235.9</v>
      </c>
      <c r="FJ20" s="12">
        <v>177.3</v>
      </c>
      <c r="FK20" s="7">
        <f t="shared" si="92"/>
        <v>0.7515896566341671</v>
      </c>
      <c r="FL20" s="12">
        <v>182.2</v>
      </c>
      <c r="FM20" s="12">
        <v>152.93366</v>
      </c>
      <c r="FN20" s="7">
        <f t="shared" si="94"/>
        <v>0.83937244785949516</v>
      </c>
      <c r="FO20" s="12"/>
      <c r="FP20" s="12"/>
      <c r="FQ20" s="7"/>
      <c r="FR20" s="15"/>
      <c r="FS20" s="15"/>
      <c r="FT20" s="7"/>
      <c r="FU20" s="12">
        <v>384.6</v>
      </c>
      <c r="FV20" s="12">
        <v>322.83000000000004</v>
      </c>
      <c r="FW20" s="7">
        <f t="shared" si="98"/>
        <v>0.83939157566302658</v>
      </c>
      <c r="FX20" s="12"/>
      <c r="FY20" s="12"/>
      <c r="FZ20" s="7"/>
      <c r="GA20" s="12">
        <v>0.1</v>
      </c>
      <c r="GB20" s="12">
        <v>0</v>
      </c>
      <c r="GC20" s="7">
        <f t="shared" ref="GC20:GC21" si="203">GB20/GA20</f>
        <v>0</v>
      </c>
      <c r="GD20" s="12">
        <v>59397.2</v>
      </c>
      <c r="GE20" s="12">
        <v>30852.219000000001</v>
      </c>
      <c r="GF20" s="7">
        <f t="shared" si="104"/>
        <v>0.51942211080657008</v>
      </c>
      <c r="GG20" s="12">
        <v>695.9</v>
      </c>
      <c r="GH20" s="12">
        <v>434.3</v>
      </c>
      <c r="GI20" s="7">
        <f t="shared" si="106"/>
        <v>0.62408392010346314</v>
      </c>
      <c r="GJ20" s="12">
        <v>104927.8</v>
      </c>
      <c r="GK20" s="12">
        <v>89146.752999999997</v>
      </c>
      <c r="GL20" s="7">
        <f t="shared" si="108"/>
        <v>0.8496008969977451</v>
      </c>
      <c r="GM20" s="12">
        <v>8.1999999999999993</v>
      </c>
      <c r="GN20" s="12">
        <v>6.6</v>
      </c>
      <c r="GO20" s="7">
        <f t="shared" si="110"/>
        <v>0.80487804878048785</v>
      </c>
      <c r="GP20" s="12">
        <v>6529.3</v>
      </c>
      <c r="GQ20" s="12">
        <v>2910.8</v>
      </c>
      <c r="GR20" s="7">
        <f t="shared" si="112"/>
        <v>0.44580582910878658</v>
      </c>
      <c r="GS20" s="12">
        <v>1358.7</v>
      </c>
      <c r="GT20" s="12">
        <v>1358.7</v>
      </c>
      <c r="GU20" s="7">
        <f t="shared" si="114"/>
        <v>1</v>
      </c>
      <c r="GV20" s="12">
        <v>91.1</v>
      </c>
      <c r="GW20" s="12">
        <v>50.7</v>
      </c>
      <c r="GX20" s="7">
        <f t="shared" si="116"/>
        <v>0.55653128430296384</v>
      </c>
      <c r="GY20" s="12">
        <v>10908.2</v>
      </c>
      <c r="GZ20" s="12">
        <v>7612.0766800000001</v>
      </c>
      <c r="HA20" s="7">
        <f t="shared" si="118"/>
        <v>0.69783068517262237</v>
      </c>
      <c r="HB20" s="12">
        <v>1198.0999999999999</v>
      </c>
      <c r="HC20" s="12">
        <v>566.71500000000003</v>
      </c>
      <c r="HD20" s="7">
        <f t="shared" si="120"/>
        <v>0.47301143477172197</v>
      </c>
      <c r="HE20" s="12">
        <v>1683</v>
      </c>
      <c r="HF20" s="12">
        <v>1122</v>
      </c>
      <c r="HG20" s="7">
        <f t="shared" si="122"/>
        <v>0.66666666666666663</v>
      </c>
      <c r="HH20" s="12"/>
      <c r="HI20" s="12"/>
      <c r="HJ20" s="7"/>
      <c r="HK20" s="12">
        <v>1.5</v>
      </c>
      <c r="HL20" s="12"/>
      <c r="HM20" s="7">
        <f t="shared" si="126"/>
        <v>0</v>
      </c>
      <c r="HN20" s="12">
        <v>1328.4</v>
      </c>
      <c r="HO20" s="12">
        <v>996.3</v>
      </c>
      <c r="HP20" s="7">
        <f t="shared" si="128"/>
        <v>0.74999999999999989</v>
      </c>
      <c r="HQ20" s="12"/>
      <c r="HR20" s="12"/>
      <c r="HS20" s="7"/>
      <c r="HT20" s="12">
        <v>1</v>
      </c>
      <c r="HU20" s="12">
        <v>0.75</v>
      </c>
      <c r="HV20" s="7">
        <f t="shared" si="131"/>
        <v>0.75</v>
      </c>
      <c r="HW20" s="12"/>
      <c r="HX20" s="12"/>
      <c r="HY20" s="7"/>
      <c r="HZ20" s="12"/>
      <c r="IA20" s="12"/>
      <c r="IB20" s="7"/>
      <c r="IC20" s="12">
        <v>508</v>
      </c>
      <c r="ID20" s="12">
        <v>293.00200000000001</v>
      </c>
      <c r="IE20" s="7">
        <f t="shared" si="137"/>
        <v>0.57677559055118111</v>
      </c>
      <c r="IF20" s="12">
        <f t="shared" si="197"/>
        <v>47563.489690000002</v>
      </c>
      <c r="IG20" s="12">
        <f t="shared" si="198"/>
        <v>14724.07933</v>
      </c>
      <c r="IH20" s="7">
        <f t="shared" si="139"/>
        <v>0.30956684267629903</v>
      </c>
      <c r="II20" s="7"/>
      <c r="IJ20" s="7"/>
      <c r="IK20" s="7"/>
      <c r="IL20" s="7"/>
      <c r="IM20" s="7"/>
      <c r="IN20" s="7"/>
      <c r="IO20" s="12">
        <v>2970</v>
      </c>
      <c r="IP20" s="12">
        <v>0</v>
      </c>
      <c r="IQ20" s="7">
        <f t="shared" si="145"/>
        <v>0</v>
      </c>
      <c r="IR20" s="12"/>
      <c r="IS20" s="12"/>
      <c r="IT20" s="7"/>
      <c r="IU20" s="12"/>
      <c r="IV20" s="12"/>
      <c r="IW20" s="7"/>
      <c r="IX20" s="12"/>
      <c r="IY20" s="12"/>
      <c r="IZ20" s="7"/>
      <c r="JA20" s="12"/>
      <c r="JB20" s="12"/>
      <c r="JC20" s="7"/>
      <c r="JD20" s="12"/>
      <c r="JE20" s="12"/>
      <c r="JF20" s="7"/>
      <c r="JG20" s="12">
        <v>30341.20277</v>
      </c>
      <c r="JH20" s="12">
        <v>12074.71831</v>
      </c>
      <c r="JI20" s="7">
        <f t="shared" si="155"/>
        <v>0.3979643919040326</v>
      </c>
      <c r="JJ20" s="12">
        <v>12727.27403</v>
      </c>
      <c r="JK20" s="12">
        <v>2526.84</v>
      </c>
      <c r="JL20" s="7">
        <f t="shared" si="157"/>
        <v>0.19853740824970673</v>
      </c>
      <c r="JM20" s="12">
        <v>306.47689000000003</v>
      </c>
      <c r="JN20" s="12">
        <v>122.52101999999999</v>
      </c>
      <c r="JO20" s="7">
        <f t="shared" si="159"/>
        <v>0.39977245918933718</v>
      </c>
      <c r="JP20" s="12"/>
      <c r="JQ20" s="12"/>
      <c r="JR20" s="7"/>
      <c r="JS20" s="12"/>
      <c r="JT20" s="12"/>
      <c r="JU20" s="7"/>
      <c r="JV20" s="12"/>
      <c r="JW20" s="12"/>
      <c r="JX20" s="7"/>
      <c r="JY20" s="12"/>
      <c r="JZ20" s="12"/>
      <c r="KA20" s="7"/>
      <c r="KB20" s="12"/>
      <c r="KC20" s="12"/>
      <c r="KD20" s="7"/>
      <c r="KE20" s="12"/>
      <c r="KF20" s="12"/>
      <c r="KG20" s="7"/>
      <c r="KH20" s="12">
        <v>1206.3506400000001</v>
      </c>
      <c r="KI20" s="12">
        <v>0</v>
      </c>
      <c r="KJ20" s="7">
        <f t="shared" si="173"/>
        <v>0</v>
      </c>
      <c r="KK20" s="12">
        <v>12.185359999999999</v>
      </c>
      <c r="KL20" s="12">
        <v>0</v>
      </c>
      <c r="KM20" s="7">
        <f t="shared" si="175"/>
        <v>0</v>
      </c>
      <c r="KN20" s="12"/>
      <c r="KO20" s="12"/>
      <c r="KP20" s="7"/>
      <c r="KQ20" s="15"/>
      <c r="KR20" s="15"/>
      <c r="KS20" s="7"/>
      <c r="KT20" s="12"/>
      <c r="KU20" s="12"/>
      <c r="KV20" s="7"/>
      <c r="KW20" s="15"/>
      <c r="KX20" s="15"/>
      <c r="KY20" s="7"/>
      <c r="KZ20" s="12">
        <f t="shared" si="188"/>
        <v>407441.63551000011</v>
      </c>
      <c r="LA20" s="12">
        <f t="shared" si="189"/>
        <v>269466.33341000002</v>
      </c>
      <c r="LB20" s="7">
        <f t="shared" si="184"/>
        <v>0.6613617998874991</v>
      </c>
    </row>
    <row r="21" spans="1:314" x14ac:dyDescent="0.25">
      <c r="A21" s="5" t="s">
        <v>231</v>
      </c>
      <c r="B21" s="2" t="s">
        <v>190</v>
      </c>
      <c r="C21" s="12">
        <f t="shared" si="190"/>
        <v>210050</v>
      </c>
      <c r="D21" s="12">
        <f t="shared" si="191"/>
        <v>206213.5</v>
      </c>
      <c r="E21" s="7">
        <f t="shared" si="192"/>
        <v>0.98173530111878127</v>
      </c>
      <c r="F21" s="12"/>
      <c r="G21" s="12"/>
      <c r="H21" s="12"/>
      <c r="I21" s="12">
        <v>209400</v>
      </c>
      <c r="J21" s="12">
        <v>205563.5</v>
      </c>
      <c r="K21" s="7">
        <f t="shared" si="185"/>
        <v>0.98167860553963704</v>
      </c>
      <c r="L21" s="12">
        <v>650</v>
      </c>
      <c r="M21" s="12">
        <v>650</v>
      </c>
      <c r="N21" s="7">
        <f t="shared" si="2"/>
        <v>1</v>
      </c>
      <c r="O21" s="12"/>
      <c r="P21" s="12"/>
      <c r="Q21" s="7"/>
      <c r="R21" s="12">
        <f t="shared" si="193"/>
        <v>184181.68571999998</v>
      </c>
      <c r="S21" s="12">
        <f t="shared" si="194"/>
        <v>96845.875360000005</v>
      </c>
      <c r="T21" s="7">
        <f t="shared" si="5"/>
        <v>0.52581707557628066</v>
      </c>
      <c r="U21" s="12">
        <v>69509.5</v>
      </c>
      <c r="V21" s="12">
        <v>56594.400000000001</v>
      </c>
      <c r="W21" s="7">
        <f t="shared" si="7"/>
        <v>0.81419662060581655</v>
      </c>
      <c r="X21" s="12">
        <v>25672.3</v>
      </c>
      <c r="Y21" s="12">
        <v>4146.9356699999998</v>
      </c>
      <c r="Z21" s="7">
        <f t="shared" si="9"/>
        <v>0.16153346875815566</v>
      </c>
      <c r="AA21" s="12"/>
      <c r="AB21" s="12"/>
      <c r="AC21" s="7"/>
      <c r="AD21" s="12"/>
      <c r="AE21" s="12"/>
      <c r="AF21" s="7"/>
      <c r="AG21" s="12"/>
      <c r="AH21" s="12"/>
      <c r="AI21" s="7"/>
      <c r="AJ21" s="12"/>
      <c r="AK21" s="12"/>
      <c r="AL21" s="7"/>
      <c r="AM21" s="12"/>
      <c r="AN21" s="12"/>
      <c r="AO21" s="7"/>
      <c r="AP21" s="12"/>
      <c r="AQ21" s="12"/>
      <c r="AR21" s="7"/>
      <c r="AS21" s="12"/>
      <c r="AT21" s="12"/>
      <c r="AU21" s="7"/>
      <c r="AV21" s="12">
        <v>27984.977190000001</v>
      </c>
      <c r="AW21" s="12">
        <v>0</v>
      </c>
      <c r="AX21" s="7">
        <f t="shared" si="21"/>
        <v>0</v>
      </c>
      <c r="AY21" s="12"/>
      <c r="AZ21" s="12"/>
      <c r="BA21" s="7"/>
      <c r="BB21" s="12">
        <v>8217.7000000000007</v>
      </c>
      <c r="BC21" s="12">
        <v>2245.91399</v>
      </c>
      <c r="BD21" s="7">
        <f t="shared" si="24"/>
        <v>0.27330201759616435</v>
      </c>
      <c r="BE21" s="12"/>
      <c r="BF21" s="12"/>
      <c r="BG21" s="7"/>
      <c r="BH21" s="12"/>
      <c r="BI21" s="12"/>
      <c r="BJ21" s="7"/>
      <c r="BK21" s="12"/>
      <c r="BL21" s="12"/>
      <c r="BM21" s="7"/>
      <c r="BN21" s="12"/>
      <c r="BO21" s="12"/>
      <c r="BP21" s="7"/>
      <c r="BQ21" s="12"/>
      <c r="BR21" s="12"/>
      <c r="BS21" s="7"/>
      <c r="BT21" s="12">
        <v>6652.4</v>
      </c>
      <c r="BU21" s="12">
        <v>2093.5510100000001</v>
      </c>
      <c r="BV21" s="7">
        <f t="shared" si="35"/>
        <v>0.31470612260236913</v>
      </c>
      <c r="BW21" s="12">
        <v>11226.32</v>
      </c>
      <c r="BX21" s="12">
        <v>7810.8521700000001</v>
      </c>
      <c r="BY21" s="7">
        <f t="shared" si="37"/>
        <v>0.69576247336616093</v>
      </c>
      <c r="BZ21" s="12"/>
      <c r="CA21" s="12"/>
      <c r="CB21" s="7"/>
      <c r="CC21" s="12">
        <v>1932.1214</v>
      </c>
      <c r="CD21" s="12">
        <v>1932.1214</v>
      </c>
      <c r="CE21" s="7">
        <f t="shared" si="41"/>
        <v>1</v>
      </c>
      <c r="CF21" s="12">
        <v>782.6</v>
      </c>
      <c r="CG21" s="12">
        <v>219.77999</v>
      </c>
      <c r="CH21" s="7">
        <f t="shared" si="43"/>
        <v>0.28083310759008434</v>
      </c>
      <c r="CI21" s="12"/>
      <c r="CJ21" s="12"/>
      <c r="CK21" s="7"/>
      <c r="CL21" s="12">
        <v>2513.9</v>
      </c>
      <c r="CM21" s="12">
        <v>1620.9</v>
      </c>
      <c r="CN21" s="7">
        <f t="shared" si="47"/>
        <v>0.64477505071800789</v>
      </c>
      <c r="CO21" s="12">
        <v>58.897919999999999</v>
      </c>
      <c r="CP21" s="12">
        <v>58.897919999999999</v>
      </c>
      <c r="CQ21" s="7">
        <f t="shared" si="49"/>
        <v>1</v>
      </c>
      <c r="CR21" s="12"/>
      <c r="CS21" s="12"/>
      <c r="CT21" s="7"/>
      <c r="CU21" s="12">
        <v>1174.2308499999999</v>
      </c>
      <c r="CV21" s="12">
        <v>1174.2308499999999</v>
      </c>
      <c r="CW21" s="7">
        <f t="shared" si="52"/>
        <v>1</v>
      </c>
      <c r="CX21" s="12">
        <v>150</v>
      </c>
      <c r="CY21" s="12">
        <v>150</v>
      </c>
      <c r="CZ21" s="7">
        <f t="shared" si="54"/>
        <v>1</v>
      </c>
      <c r="DA21" s="12">
        <v>8958.0228100000004</v>
      </c>
      <c r="DB21" s="12">
        <v>8958.0228100000004</v>
      </c>
      <c r="DC21" s="7">
        <f t="shared" si="56"/>
        <v>1</v>
      </c>
      <c r="DD21" s="12"/>
      <c r="DE21" s="12"/>
      <c r="DF21" s="7"/>
      <c r="DG21" s="12"/>
      <c r="DH21" s="12"/>
      <c r="DI21" s="7"/>
      <c r="DJ21" s="12">
        <v>1676.7755500000001</v>
      </c>
      <c r="DK21" s="12">
        <v>1676.7755500000001</v>
      </c>
      <c r="DL21" s="7">
        <f t="shared" si="62"/>
        <v>1</v>
      </c>
      <c r="DM21" s="12"/>
      <c r="DN21" s="12"/>
      <c r="DO21" s="7"/>
      <c r="DP21" s="12"/>
      <c r="DQ21" s="12"/>
      <c r="DR21" s="7"/>
      <c r="DS21" s="12"/>
      <c r="DT21" s="12"/>
      <c r="DU21" s="7"/>
      <c r="DV21" s="12"/>
      <c r="DW21" s="12"/>
      <c r="DX21" s="7"/>
      <c r="DY21" s="12"/>
      <c r="DZ21" s="12"/>
      <c r="EA21" s="7"/>
      <c r="EB21" s="12"/>
      <c r="EC21" s="12"/>
      <c r="ED21" s="7"/>
      <c r="EE21" s="12"/>
      <c r="EF21" s="12"/>
      <c r="EG21" s="7"/>
      <c r="EH21" s="12"/>
      <c r="EI21" s="12"/>
      <c r="EJ21" s="7"/>
      <c r="EK21" s="12">
        <v>8831.2559999999994</v>
      </c>
      <c r="EL21" s="12">
        <v>6147.95</v>
      </c>
      <c r="EM21" s="7">
        <f t="shared" si="78"/>
        <v>0.69615805498108085</v>
      </c>
      <c r="EN21" s="12"/>
      <c r="EO21" s="12"/>
      <c r="EP21" s="7"/>
      <c r="EQ21" s="12"/>
      <c r="ER21" s="12"/>
      <c r="ES21" s="7"/>
      <c r="ET21" s="12"/>
      <c r="EU21" s="12"/>
      <c r="EV21" s="7"/>
      <c r="EW21" s="12"/>
      <c r="EX21" s="12"/>
      <c r="EY21" s="7"/>
      <c r="EZ21" s="12">
        <v>8840.6839999999993</v>
      </c>
      <c r="FA21" s="12">
        <v>2015.5440000000001</v>
      </c>
      <c r="FB21" s="7">
        <f t="shared" si="86"/>
        <v>0.2279850744580397</v>
      </c>
      <c r="FC21" s="12">
        <f t="shared" si="195"/>
        <v>493754.44</v>
      </c>
      <c r="FD21" s="12">
        <f t="shared" si="196"/>
        <v>296320.87237</v>
      </c>
      <c r="FE21" s="7">
        <f t="shared" si="88"/>
        <v>0.60013814229194573</v>
      </c>
      <c r="FF21" s="12">
        <v>3852</v>
      </c>
      <c r="FG21" s="12">
        <v>2889</v>
      </c>
      <c r="FH21" s="7">
        <f t="shared" si="90"/>
        <v>0.75</v>
      </c>
      <c r="FI21" s="12">
        <v>252.7</v>
      </c>
      <c r="FJ21" s="12">
        <v>189.9</v>
      </c>
      <c r="FK21" s="7">
        <f t="shared" si="92"/>
        <v>0.75148397309062132</v>
      </c>
      <c r="FL21" s="12">
        <v>385.6</v>
      </c>
      <c r="FM21" s="12">
        <v>332.53197</v>
      </c>
      <c r="FN21" s="7">
        <f t="shared" si="94"/>
        <v>0.86237544087136919</v>
      </c>
      <c r="FO21" s="12">
        <v>258.2</v>
      </c>
      <c r="FP21" s="12">
        <v>258.2</v>
      </c>
      <c r="FQ21" s="7">
        <f t="shared" si="200"/>
        <v>1</v>
      </c>
      <c r="FR21" s="15">
        <v>79.2</v>
      </c>
      <c r="FS21" s="15">
        <v>0</v>
      </c>
      <c r="FT21" s="7">
        <f t="shared" si="187"/>
        <v>0</v>
      </c>
      <c r="FU21" s="12">
        <v>440</v>
      </c>
      <c r="FV21" s="12">
        <v>283.48</v>
      </c>
      <c r="FW21" s="7">
        <f t="shared" si="98"/>
        <v>0.64427272727272733</v>
      </c>
      <c r="FX21" s="12"/>
      <c r="FY21" s="12"/>
      <c r="FZ21" s="7"/>
      <c r="GA21" s="12">
        <v>0.1</v>
      </c>
      <c r="GB21" s="12">
        <v>0</v>
      </c>
      <c r="GC21" s="7">
        <f t="shared" si="203"/>
        <v>0</v>
      </c>
      <c r="GD21" s="12">
        <v>224749.7</v>
      </c>
      <c r="GE21" s="12">
        <v>79381.388000000006</v>
      </c>
      <c r="GF21" s="7">
        <f t="shared" si="104"/>
        <v>0.35319908324682969</v>
      </c>
      <c r="GG21" s="12">
        <v>4657.8</v>
      </c>
      <c r="GH21" s="12">
        <v>1905.6</v>
      </c>
      <c r="GI21" s="7">
        <f t="shared" si="106"/>
        <v>0.40912018549529816</v>
      </c>
      <c r="GJ21" s="12">
        <v>219160.1</v>
      </c>
      <c r="GK21" s="12">
        <v>184473.144</v>
      </c>
      <c r="GL21" s="7">
        <f t="shared" si="108"/>
        <v>0.8417277780033865</v>
      </c>
      <c r="GM21" s="12">
        <v>482.9</v>
      </c>
      <c r="GN21" s="12">
        <v>335.28</v>
      </c>
      <c r="GO21" s="7">
        <f t="shared" si="110"/>
        <v>0.69430523917995446</v>
      </c>
      <c r="GP21" s="12">
        <v>15456.9</v>
      </c>
      <c r="GQ21" s="12">
        <v>6915.1</v>
      </c>
      <c r="GR21" s="7">
        <f t="shared" si="112"/>
        <v>0.44737948747808426</v>
      </c>
      <c r="GS21" s="12">
        <v>5984.64</v>
      </c>
      <c r="GT21" s="12">
        <v>5984.64</v>
      </c>
      <c r="GU21" s="7">
        <f t="shared" si="114"/>
        <v>1</v>
      </c>
      <c r="GV21" s="12">
        <v>212.6</v>
      </c>
      <c r="GW21" s="12">
        <v>127.5</v>
      </c>
      <c r="GX21" s="7">
        <f t="shared" si="116"/>
        <v>0.59971777986829733</v>
      </c>
      <c r="GY21" s="12">
        <v>11848.8</v>
      </c>
      <c r="GZ21" s="12">
        <v>9199.7384000000002</v>
      </c>
      <c r="HA21" s="7">
        <f t="shared" si="118"/>
        <v>0.77642785767335099</v>
      </c>
      <c r="HB21" s="12">
        <v>3191.8</v>
      </c>
      <c r="HC21" s="12">
        <v>2059.6</v>
      </c>
      <c r="HD21" s="7">
        <f t="shared" si="120"/>
        <v>0.6452785262234475</v>
      </c>
      <c r="HE21" s="12"/>
      <c r="HF21" s="12"/>
      <c r="HG21" s="7"/>
      <c r="HH21" s="12"/>
      <c r="HI21" s="12"/>
      <c r="HJ21" s="7"/>
      <c r="HK21" s="12"/>
      <c r="HL21" s="12"/>
      <c r="HM21" s="7"/>
      <c r="HN21" s="12">
        <v>2186.3000000000002</v>
      </c>
      <c r="HO21" s="12">
        <v>1639.8</v>
      </c>
      <c r="HP21" s="7">
        <f t="shared" si="128"/>
        <v>0.7500343045327722</v>
      </c>
      <c r="HQ21" s="12"/>
      <c r="HR21" s="12"/>
      <c r="HS21" s="7"/>
      <c r="HT21" s="12">
        <v>0.3</v>
      </c>
      <c r="HU21" s="12">
        <v>0.21</v>
      </c>
      <c r="HV21" s="7">
        <f t="shared" si="131"/>
        <v>0.7</v>
      </c>
      <c r="HW21" s="12"/>
      <c r="HX21" s="12"/>
      <c r="HY21" s="7"/>
      <c r="HZ21" s="12"/>
      <c r="IA21" s="12"/>
      <c r="IB21" s="7"/>
      <c r="IC21" s="12">
        <v>554.79999999999995</v>
      </c>
      <c r="ID21" s="12">
        <v>345.76</v>
      </c>
      <c r="IE21" s="7">
        <f t="shared" si="137"/>
        <v>0.62321557317952414</v>
      </c>
      <c r="IF21" s="12">
        <f t="shared" si="197"/>
        <v>40896.078999999998</v>
      </c>
      <c r="IG21" s="12">
        <f t="shared" si="198"/>
        <v>23534.758300000001</v>
      </c>
      <c r="IH21" s="7">
        <f t="shared" si="139"/>
        <v>0.57547713315009985</v>
      </c>
      <c r="II21" s="7"/>
      <c r="IJ21" s="7"/>
      <c r="IK21" s="7"/>
      <c r="IL21" s="7"/>
      <c r="IM21" s="7"/>
      <c r="IN21" s="7"/>
      <c r="IO21" s="12">
        <v>5940</v>
      </c>
      <c r="IP21" s="12">
        <v>0</v>
      </c>
      <c r="IQ21" s="7">
        <f t="shared" si="145"/>
        <v>0</v>
      </c>
      <c r="IR21" s="12"/>
      <c r="IS21" s="12"/>
      <c r="IT21" s="7"/>
      <c r="IU21" s="12"/>
      <c r="IV21" s="12"/>
      <c r="IW21" s="7"/>
      <c r="IX21" s="12"/>
      <c r="IY21" s="12"/>
      <c r="IZ21" s="7"/>
      <c r="JA21" s="12"/>
      <c r="JB21" s="12"/>
      <c r="JC21" s="7"/>
      <c r="JD21" s="12"/>
      <c r="JE21" s="12"/>
      <c r="JF21" s="7"/>
      <c r="JG21" s="12">
        <v>9060.9927900000002</v>
      </c>
      <c r="JH21" s="12">
        <v>7707.64401</v>
      </c>
      <c r="JI21" s="7">
        <f t="shared" si="155"/>
        <v>0.85064012174321568</v>
      </c>
      <c r="JJ21" s="12"/>
      <c r="JK21" s="12"/>
      <c r="JL21" s="7"/>
      <c r="JM21" s="12">
        <v>91.525210000000001</v>
      </c>
      <c r="JN21" s="12">
        <v>77.854990000000001</v>
      </c>
      <c r="JO21" s="7">
        <f t="shared" si="159"/>
        <v>0.85063984010525628</v>
      </c>
      <c r="JP21" s="12"/>
      <c r="JQ21" s="12"/>
      <c r="JR21" s="7"/>
      <c r="JS21" s="12"/>
      <c r="JT21" s="12"/>
      <c r="JU21" s="7"/>
      <c r="JV21" s="12">
        <v>12718.79</v>
      </c>
      <c r="JW21" s="12">
        <v>10955.17612</v>
      </c>
      <c r="JX21" s="7">
        <f t="shared" si="165"/>
        <v>0.8613379197234956</v>
      </c>
      <c r="JY21" s="12">
        <v>128.47</v>
      </c>
      <c r="JZ21" s="12">
        <v>128.47</v>
      </c>
      <c r="KA21" s="7">
        <f t="shared" si="167"/>
        <v>1</v>
      </c>
      <c r="KB21" s="12">
        <v>8757.48</v>
      </c>
      <c r="KC21" s="12">
        <v>4546.2881799999996</v>
      </c>
      <c r="KD21" s="7">
        <f t="shared" si="169"/>
        <v>0.51913200829462358</v>
      </c>
      <c r="KE21" s="12"/>
      <c r="KF21" s="12"/>
      <c r="KG21" s="7"/>
      <c r="KH21" s="12">
        <v>4038.7010399999999</v>
      </c>
      <c r="KI21" s="12">
        <v>0</v>
      </c>
      <c r="KJ21" s="7">
        <f t="shared" si="173"/>
        <v>0</v>
      </c>
      <c r="KK21" s="12">
        <v>40.794960000000003</v>
      </c>
      <c r="KL21" s="12">
        <v>0</v>
      </c>
      <c r="KM21" s="7">
        <f t="shared" si="175"/>
        <v>0</v>
      </c>
      <c r="KN21" s="12"/>
      <c r="KO21" s="12"/>
      <c r="KP21" s="7"/>
      <c r="KQ21" s="15">
        <v>119.325</v>
      </c>
      <c r="KR21" s="15">
        <v>119.325</v>
      </c>
      <c r="KS21" s="7">
        <f t="shared" si="179"/>
        <v>1</v>
      </c>
      <c r="KT21" s="12"/>
      <c r="KU21" s="12"/>
      <c r="KV21" s="7"/>
      <c r="KW21" s="15"/>
      <c r="KX21" s="15"/>
      <c r="KY21" s="7"/>
      <c r="KZ21" s="12">
        <f t="shared" si="188"/>
        <v>928882.20471999992</v>
      </c>
      <c r="LA21" s="12">
        <f t="shared" si="189"/>
        <v>622915.00602999993</v>
      </c>
      <c r="LB21" s="7">
        <f t="shared" si="184"/>
        <v>0.67060710482420105</v>
      </c>
    </row>
    <row r="22" spans="1:314" x14ac:dyDescent="0.25">
      <c r="A22" s="5" t="s">
        <v>232</v>
      </c>
      <c r="B22" s="2" t="s">
        <v>191</v>
      </c>
      <c r="C22" s="12">
        <f t="shared" si="190"/>
        <v>72458</v>
      </c>
      <c r="D22" s="12">
        <f t="shared" si="191"/>
        <v>61524.800000000003</v>
      </c>
      <c r="E22" s="7">
        <f t="shared" si="192"/>
        <v>0.84910982914239974</v>
      </c>
      <c r="F22" s="12"/>
      <c r="G22" s="12"/>
      <c r="H22" s="12"/>
      <c r="I22" s="12">
        <v>72258</v>
      </c>
      <c r="J22" s="12">
        <v>61324.800000000003</v>
      </c>
      <c r="K22" s="7">
        <f>J22/I22</f>
        <v>0.84869218633230925</v>
      </c>
      <c r="L22" s="12">
        <v>200</v>
      </c>
      <c r="M22" s="12">
        <v>200</v>
      </c>
      <c r="N22" s="7">
        <f t="shared" si="2"/>
        <v>1</v>
      </c>
      <c r="O22" s="12"/>
      <c r="P22" s="12"/>
      <c r="Q22" s="7"/>
      <c r="R22" s="12">
        <f t="shared" si="193"/>
        <v>68359.009720000002</v>
      </c>
      <c r="S22" s="12">
        <f t="shared" si="194"/>
        <v>40248.329920000004</v>
      </c>
      <c r="T22" s="7">
        <f t="shared" si="5"/>
        <v>0.58877871526896075</v>
      </c>
      <c r="U22" s="12">
        <v>11945.6</v>
      </c>
      <c r="V22" s="12">
        <v>7439.4</v>
      </c>
      <c r="W22" s="7">
        <f t="shared" si="7"/>
        <v>0.62277323868202517</v>
      </c>
      <c r="X22" s="12">
        <v>26292.2</v>
      </c>
      <c r="Y22" s="12">
        <v>21109</v>
      </c>
      <c r="Z22" s="7">
        <f t="shared" si="9"/>
        <v>0.80286168521462642</v>
      </c>
      <c r="AA22" s="12"/>
      <c r="AB22" s="12"/>
      <c r="AC22" s="7"/>
      <c r="AD22" s="12">
        <v>3397.7</v>
      </c>
      <c r="AE22" s="12">
        <v>0</v>
      </c>
      <c r="AF22" s="7">
        <f t="shared" si="13"/>
        <v>0</v>
      </c>
      <c r="AG22" s="12"/>
      <c r="AH22" s="12"/>
      <c r="AI22" s="7"/>
      <c r="AJ22" s="12"/>
      <c r="AK22" s="12"/>
      <c r="AL22" s="7"/>
      <c r="AM22" s="12"/>
      <c r="AN22" s="12"/>
      <c r="AO22" s="7"/>
      <c r="AP22" s="12">
        <v>2060.0749999999998</v>
      </c>
      <c r="AQ22" s="12">
        <v>0</v>
      </c>
      <c r="AR22" s="7">
        <f t="shared" si="18"/>
        <v>0</v>
      </c>
      <c r="AS22" s="12"/>
      <c r="AT22" s="12"/>
      <c r="AU22" s="7"/>
      <c r="AV22" s="12">
        <v>1269.8334</v>
      </c>
      <c r="AW22" s="12">
        <v>0</v>
      </c>
      <c r="AX22" s="7">
        <f t="shared" si="21"/>
        <v>0</v>
      </c>
      <c r="AY22" s="12">
        <v>4000</v>
      </c>
      <c r="AZ22" s="12">
        <v>0</v>
      </c>
      <c r="BA22" s="7">
        <f t="shared" si="22"/>
        <v>0</v>
      </c>
      <c r="BB22" s="12"/>
      <c r="BC22" s="12"/>
      <c r="BD22" s="7"/>
      <c r="BE22" s="12"/>
      <c r="BF22" s="12"/>
      <c r="BG22" s="7"/>
      <c r="BH22" s="12"/>
      <c r="BI22" s="12"/>
      <c r="BJ22" s="7"/>
      <c r="BK22" s="12">
        <v>3564</v>
      </c>
      <c r="BL22" s="12">
        <v>0</v>
      </c>
      <c r="BM22" s="7">
        <f t="shared" si="29"/>
        <v>0</v>
      </c>
      <c r="BN22" s="12"/>
      <c r="BO22" s="12"/>
      <c r="BP22" s="7"/>
      <c r="BQ22" s="12"/>
      <c r="BR22" s="12"/>
      <c r="BS22" s="7"/>
      <c r="BT22" s="12"/>
      <c r="BU22" s="12"/>
      <c r="BV22" s="7"/>
      <c r="BW22" s="12"/>
      <c r="BX22" s="12"/>
      <c r="BY22" s="7"/>
      <c r="BZ22" s="12"/>
      <c r="CA22" s="12"/>
      <c r="CB22" s="7"/>
      <c r="CC22" s="12">
        <v>1932.1214</v>
      </c>
      <c r="CD22" s="12">
        <v>0</v>
      </c>
      <c r="CE22" s="7">
        <f t="shared" si="41"/>
        <v>0</v>
      </c>
      <c r="CF22" s="12"/>
      <c r="CG22" s="12"/>
      <c r="CH22" s="7"/>
      <c r="CI22" s="12">
        <v>2142</v>
      </c>
      <c r="CJ22" s="12">
        <v>0</v>
      </c>
      <c r="CK22" s="7">
        <f t="shared" si="45"/>
        <v>0</v>
      </c>
      <c r="CL22" s="12"/>
      <c r="CM22" s="12"/>
      <c r="CN22" s="7"/>
      <c r="CO22" s="12">
        <v>62.347920000000002</v>
      </c>
      <c r="CP22" s="12">
        <v>6.7979200000000004</v>
      </c>
      <c r="CQ22" s="7">
        <f t="shared" si="49"/>
        <v>0.10903202544687939</v>
      </c>
      <c r="CR22" s="12"/>
      <c r="CS22" s="12"/>
      <c r="CT22" s="7"/>
      <c r="CU22" s="12">
        <v>937.53200000000004</v>
      </c>
      <c r="CV22" s="12">
        <v>937.53200000000004</v>
      </c>
      <c r="CW22" s="7">
        <f t="shared" si="52"/>
        <v>1</v>
      </c>
      <c r="CX22" s="12"/>
      <c r="CY22" s="12"/>
      <c r="CZ22" s="7"/>
      <c r="DA22" s="12"/>
      <c r="DB22" s="12"/>
      <c r="DC22" s="7"/>
      <c r="DD22" s="12"/>
      <c r="DE22" s="12"/>
      <c r="DF22" s="7"/>
      <c r="DG22" s="12"/>
      <c r="DH22" s="12"/>
      <c r="DI22" s="7"/>
      <c r="DJ22" s="12"/>
      <c r="DK22" s="12"/>
      <c r="DL22" s="7"/>
      <c r="DM22" s="12"/>
      <c r="DN22" s="12"/>
      <c r="DO22" s="7"/>
      <c r="DP22" s="12"/>
      <c r="DQ22" s="12"/>
      <c r="DR22" s="7"/>
      <c r="DS22" s="12"/>
      <c r="DT22" s="12"/>
      <c r="DU22" s="7"/>
      <c r="DV22" s="12"/>
      <c r="DW22" s="12"/>
      <c r="DX22" s="7"/>
      <c r="DY22" s="12"/>
      <c r="DZ22" s="12"/>
      <c r="EA22" s="7"/>
      <c r="EB22" s="12"/>
      <c r="EC22" s="12"/>
      <c r="ED22" s="7"/>
      <c r="EE22" s="12">
        <v>250</v>
      </c>
      <c r="EF22" s="12">
        <v>250</v>
      </c>
      <c r="EG22" s="7">
        <f t="shared" si="75"/>
        <v>1</v>
      </c>
      <c r="EH22" s="12"/>
      <c r="EI22" s="12"/>
      <c r="EJ22" s="7"/>
      <c r="EK22" s="12">
        <v>10505.6</v>
      </c>
      <c r="EL22" s="12">
        <v>10505.6</v>
      </c>
      <c r="EM22" s="7">
        <f t="shared" si="78"/>
        <v>1</v>
      </c>
      <c r="EN22" s="12"/>
      <c r="EO22" s="12"/>
      <c r="EP22" s="7"/>
      <c r="EQ22" s="12"/>
      <c r="ER22" s="12"/>
      <c r="ES22" s="7"/>
      <c r="ET22" s="12"/>
      <c r="EU22" s="12"/>
      <c r="EV22" s="7"/>
      <c r="EW22" s="12"/>
      <c r="EX22" s="12"/>
      <c r="EY22" s="7"/>
      <c r="EZ22" s="12"/>
      <c r="FA22" s="12"/>
      <c r="FB22" s="7"/>
      <c r="FC22" s="12">
        <f t="shared" si="195"/>
        <v>252857.12000000002</v>
      </c>
      <c r="FD22" s="12">
        <f t="shared" si="196"/>
        <v>200628.98166999998</v>
      </c>
      <c r="FE22" s="7">
        <f t="shared" si="88"/>
        <v>0.79344802183145946</v>
      </c>
      <c r="FF22" s="12">
        <v>3641</v>
      </c>
      <c r="FG22" s="12">
        <v>2427.1999999999998</v>
      </c>
      <c r="FH22" s="7">
        <f t="shared" si="90"/>
        <v>0.66663004669046955</v>
      </c>
      <c r="FI22" s="12">
        <v>117.9</v>
      </c>
      <c r="FJ22" s="12">
        <v>88.2</v>
      </c>
      <c r="FK22" s="7">
        <f t="shared" si="92"/>
        <v>0.74809160305343514</v>
      </c>
      <c r="FL22" s="12">
        <v>407</v>
      </c>
      <c r="FM22" s="12">
        <v>338.79399999999998</v>
      </c>
      <c r="FN22" s="7">
        <f t="shared" si="94"/>
        <v>0.83241769041769043</v>
      </c>
      <c r="FO22" s="12"/>
      <c r="FP22" s="12"/>
      <c r="FQ22" s="7"/>
      <c r="FR22" s="15"/>
      <c r="FS22" s="15"/>
      <c r="FT22" s="7"/>
      <c r="FU22" s="12"/>
      <c r="FV22" s="12"/>
      <c r="FW22" s="7"/>
      <c r="FX22" s="12"/>
      <c r="FY22" s="12"/>
      <c r="FZ22" s="7"/>
      <c r="GA22" s="12"/>
      <c r="GB22" s="12"/>
      <c r="GC22" s="7"/>
      <c r="GD22" s="12">
        <v>76719.5</v>
      </c>
      <c r="GE22" s="12">
        <v>45189.622000000003</v>
      </c>
      <c r="GF22" s="7">
        <f t="shared" si="104"/>
        <v>0.58902393785152407</v>
      </c>
      <c r="GG22" s="12">
        <v>220.8</v>
      </c>
      <c r="GH22" s="12">
        <v>105.7</v>
      </c>
      <c r="GI22" s="7">
        <f t="shared" si="106"/>
        <v>0.47871376811594202</v>
      </c>
      <c r="GJ22" s="12">
        <v>152625.4</v>
      </c>
      <c r="GK22" s="12">
        <v>140087.783</v>
      </c>
      <c r="GL22" s="7">
        <f t="shared" si="108"/>
        <v>0.9178536665587772</v>
      </c>
      <c r="GM22" s="12">
        <v>59.1</v>
      </c>
      <c r="GN22" s="12">
        <v>24.38</v>
      </c>
      <c r="GO22" s="7">
        <f t="shared" si="110"/>
        <v>0.41252115059221656</v>
      </c>
      <c r="GP22" s="12">
        <v>1168</v>
      </c>
      <c r="GQ22" s="12">
        <v>447.8</v>
      </c>
      <c r="GR22" s="7">
        <f t="shared" si="112"/>
        <v>0.38339041095890414</v>
      </c>
      <c r="GS22" s="12">
        <v>1552.32</v>
      </c>
      <c r="GT22" s="12">
        <v>1552.32</v>
      </c>
      <c r="GU22" s="7">
        <f t="shared" si="114"/>
        <v>1</v>
      </c>
      <c r="GV22" s="12">
        <v>30.4</v>
      </c>
      <c r="GW22" s="12">
        <v>24.3</v>
      </c>
      <c r="GX22" s="7">
        <f t="shared" si="116"/>
        <v>0.79934210526315796</v>
      </c>
      <c r="GY22" s="12">
        <v>9066.6</v>
      </c>
      <c r="GZ22" s="12">
        <v>6019.7420000000002</v>
      </c>
      <c r="HA22" s="7">
        <f t="shared" si="118"/>
        <v>0.66394701431628178</v>
      </c>
      <c r="HB22" s="12">
        <v>2527.1999999999998</v>
      </c>
      <c r="HC22" s="12">
        <v>2234.1496999999999</v>
      </c>
      <c r="HD22" s="7">
        <f t="shared" si="120"/>
        <v>0.88404150838873063</v>
      </c>
      <c r="HE22" s="12">
        <v>2137.5</v>
      </c>
      <c r="HF22" s="12">
        <v>0</v>
      </c>
      <c r="HG22" s="7">
        <f t="shared" si="122"/>
        <v>0</v>
      </c>
      <c r="HH22" s="12">
        <v>790.2</v>
      </c>
      <c r="HI22" s="12">
        <v>782.34797000000003</v>
      </c>
      <c r="HJ22" s="7">
        <f t="shared" si="124"/>
        <v>0.99006323715515054</v>
      </c>
      <c r="HK22" s="12">
        <v>3</v>
      </c>
      <c r="HL22" s="12">
        <v>1.5</v>
      </c>
      <c r="HM22" s="7">
        <f t="shared" si="126"/>
        <v>0.5</v>
      </c>
      <c r="HN22" s="12">
        <v>1226.7</v>
      </c>
      <c r="HO22" s="12">
        <v>919.25</v>
      </c>
      <c r="HP22" s="7">
        <f t="shared" si="128"/>
        <v>0.74936822368957368</v>
      </c>
      <c r="HQ22" s="12"/>
      <c r="HR22" s="12"/>
      <c r="HS22" s="7"/>
      <c r="HT22" s="12">
        <v>5.5</v>
      </c>
      <c r="HU22" s="12">
        <v>3.9</v>
      </c>
      <c r="HV22" s="7">
        <f t="shared" si="131"/>
        <v>0.70909090909090911</v>
      </c>
      <c r="HW22" s="12"/>
      <c r="HX22" s="12"/>
      <c r="HY22" s="7"/>
      <c r="HZ22" s="12"/>
      <c r="IA22" s="12"/>
      <c r="IB22" s="7"/>
      <c r="IC22" s="12">
        <v>559</v>
      </c>
      <c r="ID22" s="12">
        <v>381.99299999999999</v>
      </c>
      <c r="IE22" s="7">
        <f t="shared" si="137"/>
        <v>0.68335062611806796</v>
      </c>
      <c r="IF22" s="12">
        <f t="shared" si="197"/>
        <v>24044.224369999996</v>
      </c>
      <c r="IG22" s="12">
        <f t="shared" si="198"/>
        <v>744.11</v>
      </c>
      <c r="IH22" s="7">
        <f t="shared" si="139"/>
        <v>3.0947556824849249E-2</v>
      </c>
      <c r="II22" s="7"/>
      <c r="IJ22" s="7"/>
      <c r="IK22" s="7"/>
      <c r="IL22" s="7"/>
      <c r="IM22" s="7"/>
      <c r="IN22" s="7"/>
      <c r="IO22" s="12">
        <v>2970</v>
      </c>
      <c r="IP22" s="12">
        <v>0</v>
      </c>
      <c r="IQ22" s="7">
        <f t="shared" si="145"/>
        <v>0</v>
      </c>
      <c r="IR22" s="12"/>
      <c r="IS22" s="12"/>
      <c r="IT22" s="7"/>
      <c r="IU22" s="12"/>
      <c r="IV22" s="12"/>
      <c r="IW22" s="7"/>
      <c r="IX22" s="12"/>
      <c r="IY22" s="12"/>
      <c r="IZ22" s="7"/>
      <c r="JA22" s="12"/>
      <c r="JB22" s="12"/>
      <c r="JC22" s="7"/>
      <c r="JD22" s="12"/>
      <c r="JE22" s="12"/>
      <c r="JF22" s="7"/>
      <c r="JG22" s="12"/>
      <c r="JH22" s="12"/>
      <c r="JI22" s="7"/>
      <c r="JJ22" s="12">
        <v>14848.486370000001</v>
      </c>
      <c r="JK22" s="12">
        <v>744.11</v>
      </c>
      <c r="JL22" s="7">
        <f t="shared" si="157"/>
        <v>5.0113525477142623E-2</v>
      </c>
      <c r="JM22" s="12"/>
      <c r="JN22" s="12"/>
      <c r="JO22" s="7"/>
      <c r="JP22" s="12"/>
      <c r="JQ22" s="12"/>
      <c r="JR22" s="7"/>
      <c r="JS22" s="12"/>
      <c r="JT22" s="12"/>
      <c r="JU22" s="7"/>
      <c r="JV22" s="12">
        <v>2970</v>
      </c>
      <c r="JW22" s="12">
        <v>0</v>
      </c>
      <c r="JX22" s="7">
        <f t="shared" si="165"/>
        <v>0</v>
      </c>
      <c r="JY22" s="12">
        <v>30</v>
      </c>
      <c r="JZ22" s="12">
        <v>0</v>
      </c>
      <c r="KA22" s="7">
        <f t="shared" si="167"/>
        <v>0</v>
      </c>
      <c r="KB22" s="12"/>
      <c r="KC22" s="12"/>
      <c r="KD22" s="7"/>
      <c r="KE22" s="12"/>
      <c r="KF22" s="12"/>
      <c r="KG22" s="7"/>
      <c r="KH22" s="12">
        <v>3193.4806199999998</v>
      </c>
      <c r="KI22" s="12">
        <v>0</v>
      </c>
      <c r="KJ22" s="7">
        <f t="shared" si="173"/>
        <v>0</v>
      </c>
      <c r="KK22" s="12">
        <v>32.257379999999998</v>
      </c>
      <c r="KL22" s="12">
        <v>0</v>
      </c>
      <c r="KM22" s="7">
        <f t="shared" si="175"/>
        <v>0</v>
      </c>
      <c r="KN22" s="12"/>
      <c r="KO22" s="12"/>
      <c r="KP22" s="7"/>
      <c r="KQ22" s="15"/>
      <c r="KR22" s="15"/>
      <c r="KS22" s="7"/>
      <c r="KT22" s="12"/>
      <c r="KU22" s="12"/>
      <c r="KV22" s="7"/>
      <c r="KW22" s="15"/>
      <c r="KX22" s="15"/>
      <c r="KY22" s="7"/>
      <c r="KZ22" s="12">
        <f t="shared" si="188"/>
        <v>417718.35409000004</v>
      </c>
      <c r="LA22" s="12">
        <f t="shared" si="189"/>
        <v>303146.22158999997</v>
      </c>
      <c r="LB22" s="7">
        <f t="shared" si="184"/>
        <v>0.72571918045211203</v>
      </c>
    </row>
    <row r="23" spans="1:314" x14ac:dyDescent="0.25">
      <c r="A23" s="5" t="s">
        <v>233</v>
      </c>
      <c r="B23" s="2" t="s">
        <v>192</v>
      </c>
      <c r="C23" s="12">
        <f t="shared" si="190"/>
        <v>156856.6</v>
      </c>
      <c r="D23" s="12">
        <f t="shared" si="191"/>
        <v>143453.6</v>
      </c>
      <c r="E23" s="7">
        <f t="shared" si="192"/>
        <v>0.91455252759526851</v>
      </c>
      <c r="F23" s="12"/>
      <c r="G23" s="12"/>
      <c r="H23" s="12"/>
      <c r="I23" s="12">
        <v>152136</v>
      </c>
      <c r="J23" s="12">
        <v>140635.6</v>
      </c>
      <c r="K23" s="7">
        <f t="shared" si="185"/>
        <v>0.9244071094284062</v>
      </c>
      <c r="L23" s="12">
        <v>4720.6000000000004</v>
      </c>
      <c r="M23" s="12">
        <v>2818</v>
      </c>
      <c r="N23" s="7">
        <f t="shared" si="2"/>
        <v>0.59695801381180358</v>
      </c>
      <c r="O23" s="12"/>
      <c r="P23" s="12"/>
      <c r="Q23" s="7"/>
      <c r="R23" s="12">
        <f t="shared" si="193"/>
        <v>234351.44203000001</v>
      </c>
      <c r="S23" s="12">
        <f t="shared" si="194"/>
        <v>82078.931979999994</v>
      </c>
      <c r="T23" s="7">
        <f t="shared" si="5"/>
        <v>0.35023864700389951</v>
      </c>
      <c r="U23" s="12">
        <v>99161.2</v>
      </c>
      <c r="V23" s="12">
        <v>60146.2</v>
      </c>
      <c r="W23" s="7">
        <f t="shared" si="7"/>
        <v>0.60654973921251454</v>
      </c>
      <c r="X23" s="12">
        <v>7739.8</v>
      </c>
      <c r="Y23" s="12">
        <v>2620.1</v>
      </c>
      <c r="Z23" s="7">
        <f t="shared" si="9"/>
        <v>0.33852295924959297</v>
      </c>
      <c r="AA23" s="12"/>
      <c r="AB23" s="12"/>
      <c r="AC23" s="7"/>
      <c r="AD23" s="12">
        <v>5945</v>
      </c>
      <c r="AE23" s="12">
        <v>0</v>
      </c>
      <c r="AF23" s="7">
        <f t="shared" si="13"/>
        <v>0</v>
      </c>
      <c r="AG23" s="12"/>
      <c r="AH23" s="12"/>
      <c r="AI23" s="7"/>
      <c r="AJ23" s="12"/>
      <c r="AK23" s="12"/>
      <c r="AL23" s="7"/>
      <c r="AM23" s="12"/>
      <c r="AN23" s="12"/>
      <c r="AO23" s="7"/>
      <c r="AP23" s="12">
        <v>609.50255000000004</v>
      </c>
      <c r="AQ23" s="12">
        <v>0</v>
      </c>
      <c r="AR23" s="7">
        <f t="shared" si="18"/>
        <v>0</v>
      </c>
      <c r="AS23" s="12"/>
      <c r="AT23" s="12"/>
      <c r="AU23" s="7"/>
      <c r="AV23" s="12"/>
      <c r="AW23" s="12"/>
      <c r="AX23" s="7"/>
      <c r="AY23" s="12">
        <v>25834.1</v>
      </c>
      <c r="AZ23" s="12">
        <v>1057.7</v>
      </c>
      <c r="BA23" s="7">
        <f t="shared" si="22"/>
        <v>4.0942010753229265E-2</v>
      </c>
      <c r="BB23" s="12"/>
      <c r="BC23" s="12"/>
      <c r="BD23" s="7"/>
      <c r="BE23" s="12"/>
      <c r="BF23" s="12"/>
      <c r="BG23" s="7"/>
      <c r="BH23" s="12"/>
      <c r="BI23" s="12"/>
      <c r="BJ23" s="7"/>
      <c r="BK23" s="12">
        <v>30195</v>
      </c>
      <c r="BL23" s="12">
        <v>0</v>
      </c>
      <c r="BM23" s="7">
        <f t="shared" si="29"/>
        <v>0</v>
      </c>
      <c r="BN23" s="12"/>
      <c r="BO23" s="12"/>
      <c r="BP23" s="7"/>
      <c r="BQ23" s="12"/>
      <c r="BR23" s="12"/>
      <c r="BS23" s="7"/>
      <c r="BT23" s="12"/>
      <c r="BU23" s="12"/>
      <c r="BV23" s="7"/>
      <c r="BW23" s="12">
        <v>3207.52</v>
      </c>
      <c r="BX23" s="12">
        <v>2346.8075600000002</v>
      </c>
      <c r="BY23" s="7">
        <f t="shared" si="37"/>
        <v>0.73165796627924384</v>
      </c>
      <c r="BZ23" s="12"/>
      <c r="CA23" s="12"/>
      <c r="CB23" s="7"/>
      <c r="CC23" s="12">
        <v>3864.2428</v>
      </c>
      <c r="CD23" s="12">
        <v>1499.3033</v>
      </c>
      <c r="CE23" s="7">
        <f t="shared" si="41"/>
        <v>0.38799407221513099</v>
      </c>
      <c r="CF23" s="12"/>
      <c r="CG23" s="12"/>
      <c r="CH23" s="7"/>
      <c r="CI23" s="12"/>
      <c r="CJ23" s="12"/>
      <c r="CK23" s="7"/>
      <c r="CL23" s="12"/>
      <c r="CM23" s="12"/>
      <c r="CN23" s="7"/>
      <c r="CO23" s="12">
        <v>72.221919999999997</v>
      </c>
      <c r="CP23" s="12">
        <v>72.221919999999997</v>
      </c>
      <c r="CQ23" s="7">
        <f t="shared" si="49"/>
        <v>1</v>
      </c>
      <c r="CR23" s="12"/>
      <c r="CS23" s="12"/>
      <c r="CT23" s="7"/>
      <c r="CU23" s="12"/>
      <c r="CV23" s="12"/>
      <c r="CW23" s="7"/>
      <c r="CX23" s="12"/>
      <c r="CY23" s="12"/>
      <c r="CZ23" s="7"/>
      <c r="DA23" s="12">
        <v>3194.0042699999999</v>
      </c>
      <c r="DB23" s="12">
        <v>1914.48071</v>
      </c>
      <c r="DC23" s="7">
        <f t="shared" si="56"/>
        <v>0.59939829385387766</v>
      </c>
      <c r="DD23" s="12"/>
      <c r="DE23" s="12"/>
      <c r="DF23" s="7"/>
      <c r="DG23" s="12"/>
      <c r="DH23" s="12"/>
      <c r="DI23" s="7"/>
      <c r="DJ23" s="12">
        <v>3921.8639600000001</v>
      </c>
      <c r="DK23" s="12">
        <v>3921.8639600000001</v>
      </c>
      <c r="DL23" s="7">
        <f t="shared" si="62"/>
        <v>1</v>
      </c>
      <c r="DM23" s="12"/>
      <c r="DN23" s="12"/>
      <c r="DO23" s="7"/>
      <c r="DP23" s="12">
        <v>962.71600000000001</v>
      </c>
      <c r="DQ23" s="12">
        <v>962.71600000000001</v>
      </c>
      <c r="DR23" s="7">
        <f t="shared" si="66"/>
        <v>1</v>
      </c>
      <c r="DS23" s="12"/>
      <c r="DT23" s="12"/>
      <c r="DU23" s="7"/>
      <c r="DV23" s="12"/>
      <c r="DW23" s="12"/>
      <c r="DX23" s="7"/>
      <c r="DY23" s="12"/>
      <c r="DZ23" s="12"/>
      <c r="EA23" s="7"/>
      <c r="EB23" s="12"/>
      <c r="EC23" s="12"/>
      <c r="ED23" s="7"/>
      <c r="EE23" s="12"/>
      <c r="EF23" s="12"/>
      <c r="EG23" s="7"/>
      <c r="EH23" s="12"/>
      <c r="EI23" s="12"/>
      <c r="EJ23" s="7"/>
      <c r="EK23" s="12">
        <v>16589.838530000001</v>
      </c>
      <c r="EL23" s="12">
        <v>7537.5385299999998</v>
      </c>
      <c r="EM23" s="7">
        <f t="shared" si="78"/>
        <v>0.45434670846070008</v>
      </c>
      <c r="EN23" s="12"/>
      <c r="EO23" s="12"/>
      <c r="EP23" s="7"/>
      <c r="EQ23" s="12"/>
      <c r="ER23" s="12"/>
      <c r="ES23" s="7"/>
      <c r="ET23" s="12"/>
      <c r="EU23" s="12"/>
      <c r="EV23" s="7"/>
      <c r="EW23" s="12"/>
      <c r="EX23" s="12"/>
      <c r="EY23" s="7"/>
      <c r="EZ23" s="12">
        <v>33054.432000000001</v>
      </c>
      <c r="FA23" s="12">
        <v>0</v>
      </c>
      <c r="FB23" s="7">
        <f t="shared" si="86"/>
        <v>0</v>
      </c>
      <c r="FC23" s="12">
        <f t="shared" si="195"/>
        <v>358190.71999999991</v>
      </c>
      <c r="FD23" s="12">
        <f t="shared" si="196"/>
        <v>237342.65836000003</v>
      </c>
      <c r="FE23" s="7">
        <f t="shared" si="88"/>
        <v>0.66261531945886287</v>
      </c>
      <c r="FF23" s="12">
        <v>4038</v>
      </c>
      <c r="FG23" s="12">
        <v>3028.5</v>
      </c>
      <c r="FH23" s="7">
        <f t="shared" si="90"/>
        <v>0.75</v>
      </c>
      <c r="FI23" s="12">
        <v>252.7</v>
      </c>
      <c r="FJ23" s="12">
        <v>189.9</v>
      </c>
      <c r="FK23" s="7">
        <f t="shared" si="92"/>
        <v>0.75148397309062132</v>
      </c>
      <c r="FL23" s="12">
        <v>385.6</v>
      </c>
      <c r="FM23" s="12">
        <v>311</v>
      </c>
      <c r="FN23" s="7">
        <f t="shared" si="94"/>
        <v>0.80653526970954348</v>
      </c>
      <c r="FO23" s="12">
        <v>396.6</v>
      </c>
      <c r="FP23" s="12">
        <v>396.6</v>
      </c>
      <c r="FQ23" s="7">
        <f t="shared" si="200"/>
        <v>1</v>
      </c>
      <c r="FR23" s="15">
        <v>79.2</v>
      </c>
      <c r="FS23" s="15">
        <v>79.2</v>
      </c>
      <c r="FT23" s="7">
        <f t="shared" si="187"/>
        <v>1</v>
      </c>
      <c r="FU23" s="12">
        <v>2937.1000000000004</v>
      </c>
      <c r="FV23" s="12">
        <v>2070.3223600000001</v>
      </c>
      <c r="FW23" s="7">
        <f t="shared" si="98"/>
        <v>0.70488657519321773</v>
      </c>
      <c r="FX23" s="12"/>
      <c r="FY23" s="12"/>
      <c r="FZ23" s="7"/>
      <c r="GA23" s="12">
        <v>1.2</v>
      </c>
      <c r="GB23" s="12">
        <v>0</v>
      </c>
      <c r="GC23" s="7">
        <f t="shared" ref="GC23:GC24" si="204">GB23/GA23</f>
        <v>0</v>
      </c>
      <c r="GD23" s="12">
        <v>67064.100000000006</v>
      </c>
      <c r="GE23" s="12">
        <v>58256.059000000001</v>
      </c>
      <c r="GF23" s="7">
        <f t="shared" si="104"/>
        <v>0.86866235437439698</v>
      </c>
      <c r="GG23" s="12">
        <v>2173.8000000000002</v>
      </c>
      <c r="GH23" s="12">
        <v>1051.3</v>
      </c>
      <c r="GI23" s="7">
        <f t="shared" si="106"/>
        <v>0.48362314840371695</v>
      </c>
      <c r="GJ23" s="12">
        <v>248315</v>
      </c>
      <c r="GK23" s="12">
        <v>151555.804</v>
      </c>
      <c r="GL23" s="7">
        <f t="shared" si="108"/>
        <v>0.61033688661579044</v>
      </c>
      <c r="GM23" s="12">
        <v>162.1</v>
      </c>
      <c r="GN23" s="12">
        <v>120.74</v>
      </c>
      <c r="GO23" s="7">
        <f t="shared" si="110"/>
        <v>0.7448488587291795</v>
      </c>
      <c r="GP23" s="12">
        <v>9445.9</v>
      </c>
      <c r="GQ23" s="12">
        <v>4402.3</v>
      </c>
      <c r="GR23" s="7">
        <f t="shared" si="112"/>
        <v>0.46605405519855181</v>
      </c>
      <c r="GS23" s="12">
        <v>3178.92</v>
      </c>
      <c r="GT23" s="12">
        <v>3178.92</v>
      </c>
      <c r="GU23" s="7">
        <f t="shared" si="114"/>
        <v>1</v>
      </c>
      <c r="GV23" s="12">
        <v>182.2</v>
      </c>
      <c r="GW23" s="12">
        <v>71.7</v>
      </c>
      <c r="GX23" s="7">
        <f t="shared" si="116"/>
        <v>0.39352360043907797</v>
      </c>
      <c r="GY23" s="12">
        <v>11887.8</v>
      </c>
      <c r="GZ23" s="12">
        <v>9400.3889999999992</v>
      </c>
      <c r="HA23" s="7">
        <f t="shared" si="118"/>
        <v>0.79075934992176855</v>
      </c>
      <c r="HB23" s="12">
        <v>2255.8000000000002</v>
      </c>
      <c r="HC23" s="12">
        <v>1744</v>
      </c>
      <c r="HD23" s="7">
        <f t="shared" si="120"/>
        <v>0.77311818423619105</v>
      </c>
      <c r="HE23" s="12">
        <v>3366</v>
      </c>
      <c r="HF23" s="12">
        <v>0</v>
      </c>
      <c r="HG23" s="7">
        <f t="shared" si="122"/>
        <v>0</v>
      </c>
      <c r="HH23" s="12"/>
      <c r="HI23" s="12"/>
      <c r="HJ23" s="7"/>
      <c r="HK23" s="12"/>
      <c r="HL23" s="12"/>
      <c r="HM23" s="7"/>
      <c r="HN23" s="12">
        <v>1504.8</v>
      </c>
      <c r="HO23" s="12">
        <v>1128.5999999999999</v>
      </c>
      <c r="HP23" s="7">
        <f t="shared" si="128"/>
        <v>0.75</v>
      </c>
      <c r="HQ23" s="12"/>
      <c r="HR23" s="12"/>
      <c r="HS23" s="7"/>
      <c r="HT23" s="12">
        <v>9.6</v>
      </c>
      <c r="HU23" s="12">
        <v>7.2</v>
      </c>
      <c r="HV23" s="7">
        <f t="shared" si="131"/>
        <v>0.75</v>
      </c>
      <c r="HW23" s="12"/>
      <c r="HX23" s="12"/>
      <c r="HY23" s="7"/>
      <c r="HZ23" s="12"/>
      <c r="IA23" s="12"/>
      <c r="IB23" s="7"/>
      <c r="IC23" s="12">
        <v>554.29999999999995</v>
      </c>
      <c r="ID23" s="12">
        <v>350.12400000000002</v>
      </c>
      <c r="IE23" s="7">
        <f t="shared" si="137"/>
        <v>0.63165073065127197</v>
      </c>
      <c r="IF23" s="12">
        <f t="shared" si="197"/>
        <v>108467.06230000001</v>
      </c>
      <c r="IG23" s="12">
        <f t="shared" si="198"/>
        <v>29529.427490000002</v>
      </c>
      <c r="IH23" s="7">
        <f t="shared" si="139"/>
        <v>0.27224326780720787</v>
      </c>
      <c r="II23" s="7"/>
      <c r="IJ23" s="7"/>
      <c r="IK23" s="7"/>
      <c r="IL23" s="7"/>
      <c r="IM23" s="7"/>
      <c r="IN23" s="7"/>
      <c r="IO23" s="12">
        <v>9900</v>
      </c>
      <c r="IP23" s="12">
        <v>0</v>
      </c>
      <c r="IQ23" s="7">
        <f t="shared" si="145"/>
        <v>0</v>
      </c>
      <c r="IR23" s="12"/>
      <c r="IS23" s="12"/>
      <c r="IT23" s="7"/>
      <c r="IU23" s="12"/>
      <c r="IV23" s="12"/>
      <c r="IW23" s="7"/>
      <c r="IX23" s="12"/>
      <c r="IY23" s="12"/>
      <c r="IZ23" s="7"/>
      <c r="JA23" s="12"/>
      <c r="JB23" s="12"/>
      <c r="JC23" s="7"/>
      <c r="JD23" s="12"/>
      <c r="JE23" s="12"/>
      <c r="JF23" s="7"/>
      <c r="JG23" s="12"/>
      <c r="JH23" s="12"/>
      <c r="JI23" s="7"/>
      <c r="JJ23" s="12">
        <v>7676.7684600000002</v>
      </c>
      <c r="JK23" s="12">
        <v>2134.3796499999999</v>
      </c>
      <c r="JL23" s="7">
        <f t="shared" si="157"/>
        <v>0.27803100498878403</v>
      </c>
      <c r="JM23" s="12"/>
      <c r="JN23" s="12"/>
      <c r="JO23" s="7"/>
      <c r="JP23" s="12">
        <v>2815.0855200000001</v>
      </c>
      <c r="JQ23" s="12">
        <v>2775.6834800000001</v>
      </c>
      <c r="JR23" s="7">
        <f t="shared" si="161"/>
        <v>0.98600325293137103</v>
      </c>
      <c r="JS23" s="12">
        <v>28.432320000000001</v>
      </c>
      <c r="JT23" s="12">
        <v>28.03436</v>
      </c>
      <c r="JU23" s="7">
        <f t="shared" si="163"/>
        <v>0.98600325263643629</v>
      </c>
      <c r="JV23" s="12">
        <v>2970</v>
      </c>
      <c r="JW23" s="12">
        <v>2970</v>
      </c>
      <c r="JX23" s="7">
        <f t="shared" si="165"/>
        <v>1</v>
      </c>
      <c r="JY23" s="12">
        <v>30</v>
      </c>
      <c r="JZ23" s="12">
        <v>30</v>
      </c>
      <c r="KA23" s="7">
        <f t="shared" si="167"/>
        <v>1</v>
      </c>
      <c r="KB23" s="12"/>
      <c r="KC23" s="12"/>
      <c r="KD23" s="7"/>
      <c r="KE23" s="12"/>
      <c r="KF23" s="12"/>
      <c r="KG23" s="7"/>
      <c r="KH23" s="12">
        <v>3420.8915400000001</v>
      </c>
      <c r="KI23" s="12">
        <v>0</v>
      </c>
      <c r="KJ23" s="7">
        <f t="shared" si="173"/>
        <v>0</v>
      </c>
      <c r="KK23" s="12">
        <v>34.554459999999999</v>
      </c>
      <c r="KL23" s="12">
        <v>0</v>
      </c>
      <c r="KM23" s="7">
        <f t="shared" si="175"/>
        <v>0</v>
      </c>
      <c r="KN23" s="12">
        <v>60000</v>
      </c>
      <c r="KO23" s="12">
        <v>0</v>
      </c>
      <c r="KP23" s="7">
        <f t="shared" si="177"/>
        <v>0</v>
      </c>
      <c r="KQ23" s="15">
        <v>16960.23</v>
      </c>
      <c r="KR23" s="15">
        <v>16960.23</v>
      </c>
      <c r="KS23" s="7">
        <f t="shared" si="179"/>
        <v>1</v>
      </c>
      <c r="KT23" s="12"/>
      <c r="KU23" s="12"/>
      <c r="KV23" s="7"/>
      <c r="KW23" s="15">
        <v>4631.1000000000004</v>
      </c>
      <c r="KX23" s="15">
        <v>4631.1000000000004</v>
      </c>
      <c r="KY23" s="7">
        <f t="shared" si="182"/>
        <v>1</v>
      </c>
      <c r="KZ23" s="12">
        <f t="shared" si="188"/>
        <v>857865.82432999986</v>
      </c>
      <c r="LA23" s="12">
        <f t="shared" si="189"/>
        <v>492404.61783</v>
      </c>
      <c r="LB23" s="7">
        <f t="shared" si="184"/>
        <v>0.57398791729997167</v>
      </c>
    </row>
    <row r="24" spans="1:314" x14ac:dyDescent="0.25">
      <c r="A24" s="5" t="s">
        <v>234</v>
      </c>
      <c r="B24" s="2" t="s">
        <v>193</v>
      </c>
      <c r="C24" s="12">
        <f t="shared" si="190"/>
        <v>65628</v>
      </c>
      <c r="D24" s="12">
        <f t="shared" si="191"/>
        <v>64129.9</v>
      </c>
      <c r="E24" s="7">
        <f t="shared" si="192"/>
        <v>0.97717285305052726</v>
      </c>
      <c r="F24" s="12"/>
      <c r="G24" s="12"/>
      <c r="H24" s="12"/>
      <c r="I24" s="12">
        <v>65428</v>
      </c>
      <c r="J24" s="12">
        <v>63929.9</v>
      </c>
      <c r="K24" s="7">
        <f t="shared" si="185"/>
        <v>0.97710307513602745</v>
      </c>
      <c r="L24" s="12">
        <v>200</v>
      </c>
      <c r="M24" s="12">
        <v>200</v>
      </c>
      <c r="N24" s="7">
        <f t="shared" si="2"/>
        <v>1</v>
      </c>
      <c r="O24" s="12"/>
      <c r="P24" s="12"/>
      <c r="Q24" s="7"/>
      <c r="R24" s="12">
        <f t="shared" si="193"/>
        <v>28257.161920000002</v>
      </c>
      <c r="S24" s="12">
        <f t="shared" si="194"/>
        <v>17758.53328</v>
      </c>
      <c r="T24" s="7">
        <f t="shared" si="5"/>
        <v>0.62846132001072519</v>
      </c>
      <c r="U24" s="12">
        <v>15619.5</v>
      </c>
      <c r="V24" s="12">
        <v>12568.5</v>
      </c>
      <c r="W24" s="7">
        <f t="shared" si="7"/>
        <v>0.8046672428694901</v>
      </c>
      <c r="X24" s="12">
        <v>4747.7</v>
      </c>
      <c r="Y24" s="12">
        <v>0</v>
      </c>
      <c r="Z24" s="7">
        <f t="shared" si="9"/>
        <v>0</v>
      </c>
      <c r="AA24" s="12"/>
      <c r="AB24" s="12"/>
      <c r="AC24" s="7"/>
      <c r="AD24" s="12"/>
      <c r="AE24" s="12"/>
      <c r="AF24" s="7"/>
      <c r="AG24" s="12"/>
      <c r="AH24" s="12"/>
      <c r="AI24" s="7"/>
      <c r="AJ24" s="12"/>
      <c r="AK24" s="12"/>
      <c r="AL24" s="7"/>
      <c r="AM24" s="12"/>
      <c r="AN24" s="12"/>
      <c r="AO24" s="7"/>
      <c r="AP24" s="12">
        <v>1085.18</v>
      </c>
      <c r="AQ24" s="12">
        <v>1085.18</v>
      </c>
      <c r="AR24" s="7">
        <f t="shared" si="18"/>
        <v>1</v>
      </c>
      <c r="AS24" s="12"/>
      <c r="AT24" s="12"/>
      <c r="AU24" s="7"/>
      <c r="AV24" s="12"/>
      <c r="AW24" s="12"/>
      <c r="AX24" s="7"/>
      <c r="AY24" s="12"/>
      <c r="AZ24" s="12"/>
      <c r="BA24" s="7"/>
      <c r="BB24" s="12"/>
      <c r="BC24" s="12"/>
      <c r="BD24" s="7"/>
      <c r="BE24" s="12"/>
      <c r="BF24" s="12"/>
      <c r="BG24" s="7"/>
      <c r="BH24" s="12"/>
      <c r="BI24" s="12"/>
      <c r="BJ24" s="7"/>
      <c r="BK24" s="12"/>
      <c r="BL24" s="12"/>
      <c r="BM24" s="7"/>
      <c r="BN24" s="12"/>
      <c r="BO24" s="12"/>
      <c r="BP24" s="7"/>
      <c r="BQ24" s="12"/>
      <c r="BR24" s="12"/>
      <c r="BS24" s="7"/>
      <c r="BT24" s="12"/>
      <c r="BU24" s="12"/>
      <c r="BV24" s="7"/>
      <c r="BW24" s="12">
        <v>3207.52</v>
      </c>
      <c r="BX24" s="12">
        <v>507.59136000000001</v>
      </c>
      <c r="BY24" s="7">
        <f t="shared" si="37"/>
        <v>0.15825041153289771</v>
      </c>
      <c r="BZ24" s="12"/>
      <c r="CA24" s="12"/>
      <c r="CB24" s="7"/>
      <c r="CC24" s="12"/>
      <c r="CD24" s="12"/>
      <c r="CE24" s="7"/>
      <c r="CF24" s="12"/>
      <c r="CG24" s="12"/>
      <c r="CH24" s="7"/>
      <c r="CI24" s="12"/>
      <c r="CJ24" s="12"/>
      <c r="CK24" s="7"/>
      <c r="CL24" s="12"/>
      <c r="CM24" s="12"/>
      <c r="CN24" s="7"/>
      <c r="CO24" s="12">
        <v>72.221919999999997</v>
      </c>
      <c r="CP24" s="12">
        <v>72.221919999999997</v>
      </c>
      <c r="CQ24" s="7">
        <f t="shared" si="49"/>
        <v>1</v>
      </c>
      <c r="CR24" s="12"/>
      <c r="CS24" s="12"/>
      <c r="CT24" s="7"/>
      <c r="CU24" s="12"/>
      <c r="CV24" s="12"/>
      <c r="CW24" s="7"/>
      <c r="CX24" s="12">
        <v>50</v>
      </c>
      <c r="CY24" s="12">
        <v>50</v>
      </c>
      <c r="CZ24" s="7">
        <f t="shared" si="54"/>
        <v>1</v>
      </c>
      <c r="DA24" s="12"/>
      <c r="DB24" s="12"/>
      <c r="DC24" s="7"/>
      <c r="DD24" s="12"/>
      <c r="DE24" s="12"/>
      <c r="DF24" s="7"/>
      <c r="DG24" s="12"/>
      <c r="DH24" s="12"/>
      <c r="DI24" s="7"/>
      <c r="DJ24" s="12"/>
      <c r="DK24" s="12"/>
      <c r="DL24" s="7"/>
      <c r="DM24" s="12"/>
      <c r="DN24" s="12"/>
      <c r="DO24" s="7"/>
      <c r="DP24" s="12"/>
      <c r="DQ24" s="12"/>
      <c r="DR24" s="7"/>
      <c r="DS24" s="12"/>
      <c r="DT24" s="12"/>
      <c r="DU24" s="7"/>
      <c r="DV24" s="12"/>
      <c r="DW24" s="12"/>
      <c r="DX24" s="7"/>
      <c r="DY24" s="12"/>
      <c r="DZ24" s="12"/>
      <c r="EA24" s="7"/>
      <c r="EB24" s="12"/>
      <c r="EC24" s="12"/>
      <c r="ED24" s="7"/>
      <c r="EE24" s="12"/>
      <c r="EF24" s="12"/>
      <c r="EG24" s="7"/>
      <c r="EH24" s="12"/>
      <c r="EI24" s="12"/>
      <c r="EJ24" s="7"/>
      <c r="EK24" s="12">
        <v>3475.04</v>
      </c>
      <c r="EL24" s="12">
        <v>3475.04</v>
      </c>
      <c r="EM24" s="7">
        <f t="shared" si="78"/>
        <v>1</v>
      </c>
      <c r="EN24" s="12"/>
      <c r="EO24" s="12"/>
      <c r="EP24" s="7"/>
      <c r="EQ24" s="12"/>
      <c r="ER24" s="12"/>
      <c r="ES24" s="7"/>
      <c r="ET24" s="12"/>
      <c r="EU24" s="12"/>
      <c r="EV24" s="7"/>
      <c r="EW24" s="12"/>
      <c r="EX24" s="12"/>
      <c r="EY24" s="7"/>
      <c r="EZ24" s="12"/>
      <c r="FA24" s="12"/>
      <c r="FB24" s="7"/>
      <c r="FC24" s="12">
        <f t="shared" si="195"/>
        <v>154027.30000000005</v>
      </c>
      <c r="FD24" s="12">
        <f t="shared" si="196"/>
        <v>124807.88437999999</v>
      </c>
      <c r="FE24" s="7">
        <f t="shared" si="88"/>
        <v>0.81029716407416053</v>
      </c>
      <c r="FF24" s="12">
        <v>1386</v>
      </c>
      <c r="FG24" s="12">
        <v>866.3</v>
      </c>
      <c r="FH24" s="7">
        <f t="shared" si="90"/>
        <v>0.62503607503607506</v>
      </c>
      <c r="FI24" s="12">
        <v>235.9</v>
      </c>
      <c r="FJ24" s="12">
        <v>177.3</v>
      </c>
      <c r="FK24" s="7">
        <f t="shared" si="92"/>
        <v>0.7515896566341671</v>
      </c>
      <c r="FL24" s="12">
        <v>182.2</v>
      </c>
      <c r="FM24" s="12">
        <v>117.96</v>
      </c>
      <c r="FN24" s="7">
        <f t="shared" si="94"/>
        <v>0.64742041712403953</v>
      </c>
      <c r="FO24" s="12"/>
      <c r="FP24" s="12"/>
      <c r="FQ24" s="7"/>
      <c r="FR24" s="15"/>
      <c r="FS24" s="15"/>
      <c r="FT24" s="7"/>
      <c r="FU24" s="12">
        <v>331</v>
      </c>
      <c r="FV24" s="12">
        <v>120.16499999999999</v>
      </c>
      <c r="FW24" s="7">
        <f t="shared" si="98"/>
        <v>0.363036253776435</v>
      </c>
      <c r="FX24" s="12"/>
      <c r="FY24" s="12"/>
      <c r="FZ24" s="7"/>
      <c r="GA24" s="12">
        <v>0.1</v>
      </c>
      <c r="GB24" s="12">
        <v>0</v>
      </c>
      <c r="GC24" s="7">
        <f t="shared" si="204"/>
        <v>0</v>
      </c>
      <c r="GD24" s="12">
        <v>35397.599999999999</v>
      </c>
      <c r="GE24" s="12">
        <v>22606.495999999999</v>
      </c>
      <c r="GF24" s="7">
        <f t="shared" si="104"/>
        <v>0.63864487987886187</v>
      </c>
      <c r="GG24" s="12">
        <v>652.4</v>
      </c>
      <c r="GH24" s="12">
        <v>235.5</v>
      </c>
      <c r="GI24" s="7">
        <f t="shared" si="106"/>
        <v>0.36097486204782342</v>
      </c>
      <c r="GJ24" s="12">
        <v>100421.5</v>
      </c>
      <c r="GK24" s="12">
        <v>90612.173999999999</v>
      </c>
      <c r="GL24" s="7">
        <f t="shared" si="108"/>
        <v>0.90231846765881807</v>
      </c>
      <c r="GM24" s="12"/>
      <c r="GN24" s="12"/>
      <c r="GO24" s="7"/>
      <c r="GP24" s="12">
        <v>3726.8</v>
      </c>
      <c r="GQ24" s="12">
        <v>1843.7</v>
      </c>
      <c r="GR24" s="7">
        <f t="shared" si="112"/>
        <v>0.4947139637222282</v>
      </c>
      <c r="GS24" s="12">
        <v>823.2</v>
      </c>
      <c r="GT24" s="12">
        <v>823.2</v>
      </c>
      <c r="GU24" s="7">
        <f t="shared" si="114"/>
        <v>1</v>
      </c>
      <c r="GV24" s="12">
        <v>60.7</v>
      </c>
      <c r="GW24" s="12">
        <v>37.299999999999997</v>
      </c>
      <c r="GX24" s="7">
        <f t="shared" si="116"/>
        <v>0.61449752883031294</v>
      </c>
      <c r="GY24" s="12">
        <v>7689.6</v>
      </c>
      <c r="GZ24" s="12">
        <v>5436.8446999999996</v>
      </c>
      <c r="HA24" s="7">
        <f t="shared" si="118"/>
        <v>0.70703868861839358</v>
      </c>
      <c r="HB24" s="12">
        <v>926.6</v>
      </c>
      <c r="HC24" s="12">
        <v>452.45668000000001</v>
      </c>
      <c r="HD24" s="7">
        <f t="shared" si="120"/>
        <v>0.48829773364990287</v>
      </c>
      <c r="HE24" s="12"/>
      <c r="HF24" s="12"/>
      <c r="HG24" s="7"/>
      <c r="HH24" s="12"/>
      <c r="HI24" s="12"/>
      <c r="HJ24" s="7"/>
      <c r="HK24" s="12"/>
      <c r="HL24" s="12"/>
      <c r="HM24" s="7"/>
      <c r="HN24" s="12">
        <v>1695.7</v>
      </c>
      <c r="HO24" s="12">
        <v>1271.7</v>
      </c>
      <c r="HP24" s="7">
        <f t="shared" si="128"/>
        <v>0.74995577047826856</v>
      </c>
      <c r="HQ24" s="12"/>
      <c r="HR24" s="12"/>
      <c r="HS24" s="7"/>
      <c r="HT24" s="12">
        <v>1</v>
      </c>
      <c r="HU24" s="12">
        <v>0.75</v>
      </c>
      <c r="HV24" s="7">
        <f t="shared" si="131"/>
        <v>0.75</v>
      </c>
      <c r="HW24" s="12"/>
      <c r="HX24" s="12"/>
      <c r="HY24" s="7"/>
      <c r="HZ24" s="12"/>
      <c r="IA24" s="12"/>
      <c r="IB24" s="7"/>
      <c r="IC24" s="12">
        <v>497</v>
      </c>
      <c r="ID24" s="12">
        <v>206.03800000000001</v>
      </c>
      <c r="IE24" s="7">
        <f t="shared" si="137"/>
        <v>0.41456338028169015</v>
      </c>
      <c r="IF24" s="12">
        <f t="shared" si="197"/>
        <v>27817.351570000003</v>
      </c>
      <c r="IG24" s="12">
        <f t="shared" si="198"/>
        <v>5779.0523400000002</v>
      </c>
      <c r="IH24" s="7">
        <f t="shared" si="139"/>
        <v>0.20774991197337769</v>
      </c>
      <c r="II24" s="7"/>
      <c r="IJ24" s="7"/>
      <c r="IK24" s="7"/>
      <c r="IL24" s="7"/>
      <c r="IM24" s="7"/>
      <c r="IN24" s="7"/>
      <c r="IO24" s="12">
        <v>2970</v>
      </c>
      <c r="IP24" s="12">
        <v>0</v>
      </c>
      <c r="IQ24" s="7">
        <f t="shared" si="145"/>
        <v>0</v>
      </c>
      <c r="IR24" s="12"/>
      <c r="IS24" s="12"/>
      <c r="IT24" s="7"/>
      <c r="IU24" s="12"/>
      <c r="IV24" s="12"/>
      <c r="IW24" s="7"/>
      <c r="IX24" s="12"/>
      <c r="IY24" s="12"/>
      <c r="IZ24" s="7"/>
      <c r="JA24" s="12"/>
      <c r="JB24" s="12"/>
      <c r="JC24" s="7"/>
      <c r="JD24" s="12"/>
      <c r="JE24" s="12"/>
      <c r="JF24" s="7"/>
      <c r="JG24" s="12">
        <v>12333.7526</v>
      </c>
      <c r="JH24" s="12">
        <v>5012.2057800000002</v>
      </c>
      <c r="JI24" s="7">
        <f t="shared" si="155"/>
        <v>0.40638124847745044</v>
      </c>
      <c r="JJ24" s="12">
        <v>6868.6875700000001</v>
      </c>
      <c r="JK24" s="12">
        <v>716.21820000000002</v>
      </c>
      <c r="JL24" s="7">
        <f t="shared" si="157"/>
        <v>0.10427293317695625</v>
      </c>
      <c r="JM24" s="12">
        <v>124.5834</v>
      </c>
      <c r="JN24" s="12">
        <v>50.628360000000001</v>
      </c>
      <c r="JO24" s="7">
        <f t="shared" si="159"/>
        <v>0.40638126748828496</v>
      </c>
      <c r="JP24" s="12"/>
      <c r="JQ24" s="12"/>
      <c r="JR24" s="7"/>
      <c r="JS24" s="12"/>
      <c r="JT24" s="12"/>
      <c r="JU24" s="7"/>
      <c r="JV24" s="12">
        <v>2970</v>
      </c>
      <c r="JW24" s="12">
        <v>0</v>
      </c>
      <c r="JX24" s="7">
        <f t="shared" si="165"/>
        <v>0</v>
      </c>
      <c r="JY24" s="12">
        <v>30</v>
      </c>
      <c r="JZ24" s="12">
        <v>0</v>
      </c>
      <c r="KA24" s="7">
        <f t="shared" si="167"/>
        <v>0</v>
      </c>
      <c r="KB24" s="12"/>
      <c r="KC24" s="12"/>
      <c r="KD24" s="7"/>
      <c r="KE24" s="12"/>
      <c r="KF24" s="12"/>
      <c r="KG24" s="7"/>
      <c r="KH24" s="12">
        <v>2495.1247199999998</v>
      </c>
      <c r="KI24" s="12">
        <v>0</v>
      </c>
      <c r="KJ24" s="7">
        <f t="shared" si="173"/>
        <v>0</v>
      </c>
      <c r="KK24" s="12">
        <v>25.203279999999999</v>
      </c>
      <c r="KL24" s="12">
        <v>0</v>
      </c>
      <c r="KM24" s="7">
        <f t="shared" si="175"/>
        <v>0</v>
      </c>
      <c r="KN24" s="12"/>
      <c r="KO24" s="12"/>
      <c r="KP24" s="7"/>
      <c r="KQ24" s="15"/>
      <c r="KR24" s="15"/>
      <c r="KS24" s="7"/>
      <c r="KT24" s="12"/>
      <c r="KU24" s="12"/>
      <c r="KV24" s="7"/>
      <c r="KW24" s="15"/>
      <c r="KX24" s="15"/>
      <c r="KY24" s="7"/>
      <c r="KZ24" s="12">
        <f t="shared" si="188"/>
        <v>275729.81349000003</v>
      </c>
      <c r="LA24" s="12">
        <f t="shared" si="189"/>
        <v>212475.37</v>
      </c>
      <c r="LB24" s="7">
        <f t="shared" si="184"/>
        <v>0.77059265848198133</v>
      </c>
    </row>
    <row r="25" spans="1:314" x14ac:dyDescent="0.25">
      <c r="A25" s="5" t="s">
        <v>235</v>
      </c>
      <c r="B25" s="2" t="s">
        <v>194</v>
      </c>
      <c r="C25" s="12">
        <f t="shared" si="190"/>
        <v>155317.4</v>
      </c>
      <c r="D25" s="12">
        <f t="shared" si="191"/>
        <v>148488.9</v>
      </c>
      <c r="E25" s="7">
        <f t="shared" si="192"/>
        <v>0.95603518987569969</v>
      </c>
      <c r="F25" s="12"/>
      <c r="G25" s="12"/>
      <c r="H25" s="12"/>
      <c r="I25" s="12">
        <v>154568</v>
      </c>
      <c r="J25" s="12">
        <v>147739.5</v>
      </c>
      <c r="K25" s="7">
        <f t="shared" si="185"/>
        <v>0.95582203302106516</v>
      </c>
      <c r="L25" s="12">
        <v>749.4</v>
      </c>
      <c r="M25" s="12">
        <v>749.4</v>
      </c>
      <c r="N25" s="7">
        <f t="shared" si="2"/>
        <v>1</v>
      </c>
      <c r="O25" s="12"/>
      <c r="P25" s="12"/>
      <c r="Q25" s="7"/>
      <c r="R25" s="12">
        <f t="shared" si="193"/>
        <v>181008.44706999999</v>
      </c>
      <c r="S25" s="12">
        <f t="shared" si="194"/>
        <v>126992.28968999999</v>
      </c>
      <c r="T25" s="7">
        <f t="shared" si="5"/>
        <v>0.70158211810352278</v>
      </c>
      <c r="U25" s="12">
        <v>100235.5</v>
      </c>
      <c r="V25" s="12">
        <v>75654</v>
      </c>
      <c r="W25" s="7">
        <f t="shared" si="7"/>
        <v>0.75476253423188389</v>
      </c>
      <c r="X25" s="12">
        <v>48879.3</v>
      </c>
      <c r="Y25" s="12">
        <v>35667.552779999998</v>
      </c>
      <c r="Z25" s="7">
        <f t="shared" si="9"/>
        <v>0.72970670160988382</v>
      </c>
      <c r="AA25" s="12"/>
      <c r="AB25" s="12"/>
      <c r="AC25" s="7"/>
      <c r="AD25" s="12"/>
      <c r="AE25" s="12"/>
      <c r="AF25" s="7"/>
      <c r="AG25" s="12"/>
      <c r="AH25" s="12"/>
      <c r="AI25" s="7"/>
      <c r="AJ25" s="12"/>
      <c r="AK25" s="12"/>
      <c r="AL25" s="7"/>
      <c r="AM25" s="12"/>
      <c r="AN25" s="12"/>
      <c r="AO25" s="7"/>
      <c r="AP25" s="12"/>
      <c r="AQ25" s="12"/>
      <c r="AR25" s="7"/>
      <c r="AS25" s="12"/>
      <c r="AT25" s="12"/>
      <c r="AU25" s="7"/>
      <c r="AV25" s="12">
        <v>5198.88184</v>
      </c>
      <c r="AW25" s="12">
        <v>0</v>
      </c>
      <c r="AX25" s="7">
        <f t="shared" si="21"/>
        <v>0</v>
      </c>
      <c r="AY25" s="12">
        <v>300</v>
      </c>
      <c r="AZ25" s="12">
        <v>300</v>
      </c>
      <c r="BA25" s="7">
        <f t="shared" si="22"/>
        <v>1</v>
      </c>
      <c r="BB25" s="12"/>
      <c r="BC25" s="12"/>
      <c r="BD25" s="7"/>
      <c r="BE25" s="12"/>
      <c r="BF25" s="12"/>
      <c r="BG25" s="7"/>
      <c r="BH25" s="12"/>
      <c r="BI25" s="12"/>
      <c r="BJ25" s="7"/>
      <c r="BK25" s="12"/>
      <c r="BL25" s="12"/>
      <c r="BM25" s="7"/>
      <c r="BN25" s="12"/>
      <c r="BO25" s="12"/>
      <c r="BP25" s="7"/>
      <c r="BQ25" s="12"/>
      <c r="BR25" s="12"/>
      <c r="BS25" s="7"/>
      <c r="BT25" s="12"/>
      <c r="BU25" s="12"/>
      <c r="BV25" s="7"/>
      <c r="BW25" s="12">
        <v>1603.76</v>
      </c>
      <c r="BX25" s="12">
        <v>284.22467999999998</v>
      </c>
      <c r="BY25" s="7">
        <f t="shared" si="37"/>
        <v>0.17722394872050679</v>
      </c>
      <c r="BZ25" s="12"/>
      <c r="CA25" s="12"/>
      <c r="CB25" s="7"/>
      <c r="CC25" s="12"/>
      <c r="CD25" s="12"/>
      <c r="CE25" s="7"/>
      <c r="CF25" s="12"/>
      <c r="CG25" s="12"/>
      <c r="CH25" s="7"/>
      <c r="CI25" s="12"/>
      <c r="CJ25" s="12"/>
      <c r="CK25" s="7"/>
      <c r="CL25" s="12">
        <v>3066.1</v>
      </c>
      <c r="CM25" s="12">
        <v>2529.4</v>
      </c>
      <c r="CN25" s="7">
        <f t="shared" si="47"/>
        <v>0.82495678549297158</v>
      </c>
      <c r="CO25" s="12">
        <v>72.221919999999997</v>
      </c>
      <c r="CP25" s="12">
        <v>72.221919999999997</v>
      </c>
      <c r="CQ25" s="7">
        <f t="shared" si="49"/>
        <v>1</v>
      </c>
      <c r="CR25" s="12"/>
      <c r="CS25" s="12"/>
      <c r="CT25" s="7"/>
      <c r="CU25" s="12"/>
      <c r="CV25" s="12"/>
      <c r="CW25" s="7"/>
      <c r="CX25" s="12">
        <v>100</v>
      </c>
      <c r="CY25" s="12">
        <v>100</v>
      </c>
      <c r="CZ25" s="7">
        <f t="shared" si="54"/>
        <v>1</v>
      </c>
      <c r="DA25" s="12"/>
      <c r="DB25" s="12"/>
      <c r="DC25" s="7"/>
      <c r="DD25" s="12"/>
      <c r="DE25" s="12"/>
      <c r="DF25" s="7"/>
      <c r="DG25" s="12"/>
      <c r="DH25" s="12"/>
      <c r="DI25" s="7"/>
      <c r="DJ25" s="12">
        <v>1633.7813100000001</v>
      </c>
      <c r="DK25" s="12">
        <v>1633.7813100000001</v>
      </c>
      <c r="DL25" s="7">
        <f t="shared" si="62"/>
        <v>1</v>
      </c>
      <c r="DM25" s="12"/>
      <c r="DN25" s="12"/>
      <c r="DO25" s="7"/>
      <c r="DP25" s="12"/>
      <c r="DQ25" s="12"/>
      <c r="DR25" s="7"/>
      <c r="DS25" s="12"/>
      <c r="DT25" s="12"/>
      <c r="DU25" s="7"/>
      <c r="DV25" s="12"/>
      <c r="DW25" s="12"/>
      <c r="DX25" s="7"/>
      <c r="DY25" s="12"/>
      <c r="DZ25" s="12"/>
      <c r="EA25" s="7"/>
      <c r="EB25" s="12"/>
      <c r="EC25" s="12"/>
      <c r="ED25" s="7"/>
      <c r="EE25" s="12"/>
      <c r="EF25" s="12"/>
      <c r="EG25" s="7"/>
      <c r="EH25" s="12"/>
      <c r="EI25" s="12"/>
      <c r="EJ25" s="7"/>
      <c r="EK25" s="12">
        <v>19918.902000000002</v>
      </c>
      <c r="EL25" s="12">
        <v>10751.109</v>
      </c>
      <c r="EM25" s="7">
        <f t="shared" si="78"/>
        <v>0.53974405818152027</v>
      </c>
      <c r="EN25" s="12"/>
      <c r="EO25" s="12"/>
      <c r="EP25" s="7"/>
      <c r="EQ25" s="12"/>
      <c r="ER25" s="12"/>
      <c r="ES25" s="7"/>
      <c r="ET25" s="12"/>
      <c r="EU25" s="12"/>
      <c r="EV25" s="7"/>
      <c r="EW25" s="12"/>
      <c r="EX25" s="12"/>
      <c r="EY25" s="7"/>
      <c r="EZ25" s="12"/>
      <c r="FA25" s="12"/>
      <c r="FB25" s="7"/>
      <c r="FC25" s="12">
        <f t="shared" si="195"/>
        <v>350604.02</v>
      </c>
      <c r="FD25" s="12">
        <f t="shared" si="196"/>
        <v>252172.10604999997</v>
      </c>
      <c r="FE25" s="7">
        <f t="shared" si="88"/>
        <v>0.71925046966090111</v>
      </c>
      <c r="FF25" s="12">
        <v>5315</v>
      </c>
      <c r="FG25" s="12">
        <v>4962.1000000000004</v>
      </c>
      <c r="FH25" s="7">
        <f t="shared" si="90"/>
        <v>0.93360301034807158</v>
      </c>
      <c r="FI25" s="12">
        <v>320.10000000000002</v>
      </c>
      <c r="FJ25" s="12">
        <v>240.3</v>
      </c>
      <c r="FK25" s="7">
        <f t="shared" si="92"/>
        <v>0.75070290534208062</v>
      </c>
      <c r="FL25" s="12">
        <v>407.1</v>
      </c>
      <c r="FM25" s="12">
        <v>342.60730000000001</v>
      </c>
      <c r="FN25" s="7">
        <f t="shared" si="94"/>
        <v>0.84158020142471135</v>
      </c>
      <c r="FO25" s="12"/>
      <c r="FP25" s="12"/>
      <c r="FQ25" s="7"/>
      <c r="FR25" s="15"/>
      <c r="FS25" s="15"/>
      <c r="FT25" s="7"/>
      <c r="FU25" s="12"/>
      <c r="FV25" s="12"/>
      <c r="FW25" s="7"/>
      <c r="FX25" s="12"/>
      <c r="FY25" s="12"/>
      <c r="FZ25" s="7"/>
      <c r="GA25" s="12"/>
      <c r="GB25" s="12"/>
      <c r="GC25" s="7"/>
      <c r="GD25" s="12">
        <v>84202.7</v>
      </c>
      <c r="GE25" s="12">
        <v>58686.51455</v>
      </c>
      <c r="GF25" s="7">
        <f t="shared" si="104"/>
        <v>0.69696713466432791</v>
      </c>
      <c r="GG25" s="12">
        <v>1249.2</v>
      </c>
      <c r="GH25" s="12">
        <v>773.7</v>
      </c>
      <c r="GI25" s="7">
        <f t="shared" si="106"/>
        <v>0.61935638808837656</v>
      </c>
      <c r="GJ25" s="12">
        <v>209270.9</v>
      </c>
      <c r="GK25" s="12">
        <v>157825.84401999999</v>
      </c>
      <c r="GL25" s="7">
        <f t="shared" si="108"/>
        <v>0.75417004476016491</v>
      </c>
      <c r="GM25" s="12">
        <v>331.7</v>
      </c>
      <c r="GN25" s="12">
        <v>251.19</v>
      </c>
      <c r="GO25" s="7">
        <f t="shared" si="110"/>
        <v>0.75728067530901422</v>
      </c>
      <c r="GP25" s="12">
        <v>6826</v>
      </c>
      <c r="GQ25" s="12">
        <v>2420</v>
      </c>
      <c r="GR25" s="7">
        <f t="shared" si="112"/>
        <v>0.35452680925871666</v>
      </c>
      <c r="GS25" s="12">
        <v>3107.52</v>
      </c>
      <c r="GT25" s="12">
        <v>3107.52</v>
      </c>
      <c r="GU25" s="7">
        <f t="shared" si="114"/>
        <v>1</v>
      </c>
      <c r="GV25" s="12">
        <v>91.1</v>
      </c>
      <c r="GW25" s="12">
        <v>56.1</v>
      </c>
      <c r="GX25" s="7">
        <f t="shared" si="116"/>
        <v>0.61580680570801327</v>
      </c>
      <c r="GY25" s="12">
        <v>25949.4</v>
      </c>
      <c r="GZ25" s="12">
        <v>18360.383999999998</v>
      </c>
      <c r="HA25" s="7">
        <f t="shared" si="118"/>
        <v>0.70754560799093613</v>
      </c>
      <c r="HB25" s="12">
        <v>3453.8</v>
      </c>
      <c r="HC25" s="12">
        <v>2099.6999999999998</v>
      </c>
      <c r="HD25" s="7">
        <f t="shared" si="120"/>
        <v>0.60793908159129062</v>
      </c>
      <c r="HE25" s="12">
        <v>6831</v>
      </c>
      <c r="HF25" s="12">
        <v>952.85717999999997</v>
      </c>
      <c r="HG25" s="7">
        <f t="shared" si="122"/>
        <v>0.13949014492753622</v>
      </c>
      <c r="HH25" s="12">
        <v>304.60000000000002</v>
      </c>
      <c r="HI25" s="12">
        <v>0</v>
      </c>
      <c r="HJ25" s="7">
        <f t="shared" si="124"/>
        <v>0</v>
      </c>
      <c r="HK25" s="12">
        <v>5.5</v>
      </c>
      <c r="HL25" s="12">
        <v>1</v>
      </c>
      <c r="HM25" s="7">
        <f t="shared" si="126"/>
        <v>0.18181818181818182</v>
      </c>
      <c r="HN25" s="12">
        <v>2334.4</v>
      </c>
      <c r="HO25" s="12">
        <v>1750.8</v>
      </c>
      <c r="HP25" s="7">
        <f t="shared" si="128"/>
        <v>0.75</v>
      </c>
      <c r="HQ25" s="12"/>
      <c r="HR25" s="12"/>
      <c r="HS25" s="7"/>
      <c r="HT25" s="12">
        <v>2</v>
      </c>
      <c r="HU25" s="12">
        <v>1.5</v>
      </c>
      <c r="HV25" s="7">
        <f t="shared" si="131"/>
        <v>0.75</v>
      </c>
      <c r="HW25" s="12"/>
      <c r="HX25" s="12"/>
      <c r="HY25" s="7"/>
      <c r="HZ25" s="12"/>
      <c r="IA25" s="12"/>
      <c r="IB25" s="7"/>
      <c r="IC25" s="12">
        <v>602</v>
      </c>
      <c r="ID25" s="12">
        <v>339.98899999999998</v>
      </c>
      <c r="IE25" s="7">
        <f t="shared" si="137"/>
        <v>0.564765780730897</v>
      </c>
      <c r="IF25" s="12">
        <f t="shared" si="197"/>
        <v>7139.1</v>
      </c>
      <c r="IG25" s="12">
        <f t="shared" si="198"/>
        <v>7139.1</v>
      </c>
      <c r="IH25" s="7">
        <f t="shared" si="139"/>
        <v>1</v>
      </c>
      <c r="II25" s="7"/>
      <c r="IJ25" s="7"/>
      <c r="IK25" s="7"/>
      <c r="IL25" s="7"/>
      <c r="IM25" s="7"/>
      <c r="IN25" s="7"/>
      <c r="IO25" s="12"/>
      <c r="IP25" s="12"/>
      <c r="IQ25" s="7"/>
      <c r="IR25" s="12"/>
      <c r="IS25" s="12"/>
      <c r="IT25" s="7"/>
      <c r="IU25" s="12"/>
      <c r="IV25" s="12"/>
      <c r="IW25" s="7"/>
      <c r="IX25" s="12"/>
      <c r="IY25" s="12"/>
      <c r="IZ25" s="7"/>
      <c r="JA25" s="12"/>
      <c r="JB25" s="12"/>
      <c r="JC25" s="7"/>
      <c r="JD25" s="12"/>
      <c r="JE25" s="12"/>
      <c r="JF25" s="7"/>
      <c r="JG25" s="12"/>
      <c r="JH25" s="12"/>
      <c r="JI25" s="7"/>
      <c r="JJ25" s="12"/>
      <c r="JK25" s="12"/>
      <c r="JL25" s="7"/>
      <c r="JM25" s="12"/>
      <c r="JN25" s="12"/>
      <c r="JO25" s="7"/>
      <c r="JP25" s="12"/>
      <c r="JQ25" s="12"/>
      <c r="JR25" s="7"/>
      <c r="JS25" s="12"/>
      <c r="JT25" s="12"/>
      <c r="JU25" s="7"/>
      <c r="JV25" s="12"/>
      <c r="JW25" s="12"/>
      <c r="JX25" s="7"/>
      <c r="JY25" s="12"/>
      <c r="JZ25" s="12"/>
      <c r="KA25" s="7"/>
      <c r="KB25" s="12"/>
      <c r="KC25" s="12"/>
      <c r="KD25" s="7"/>
      <c r="KE25" s="12"/>
      <c r="KF25" s="12"/>
      <c r="KG25" s="7"/>
      <c r="KH25" s="12"/>
      <c r="KI25" s="12"/>
      <c r="KJ25" s="7"/>
      <c r="KK25" s="12"/>
      <c r="KL25" s="12"/>
      <c r="KM25" s="7"/>
      <c r="KN25" s="12"/>
      <c r="KO25" s="12"/>
      <c r="KP25" s="7"/>
      <c r="KQ25" s="15">
        <v>7139.1</v>
      </c>
      <c r="KR25" s="15">
        <v>7139.1</v>
      </c>
      <c r="KS25" s="7">
        <f t="shared" si="179"/>
        <v>1</v>
      </c>
      <c r="KT25" s="12"/>
      <c r="KU25" s="12"/>
      <c r="KV25" s="7"/>
      <c r="KW25" s="15"/>
      <c r="KX25" s="15"/>
      <c r="KY25" s="7"/>
      <c r="KZ25" s="12">
        <f t="shared" si="188"/>
        <v>694068.96707000001</v>
      </c>
      <c r="LA25" s="12">
        <f t="shared" si="189"/>
        <v>534792.39573999995</v>
      </c>
      <c r="LB25" s="7">
        <f t="shared" si="184"/>
        <v>0.77051765907013059</v>
      </c>
    </row>
    <row r="26" spans="1:314" x14ac:dyDescent="0.25">
      <c r="A26" s="5" t="s">
        <v>236</v>
      </c>
      <c r="B26" s="2" t="s">
        <v>195</v>
      </c>
      <c r="C26" s="12">
        <f t="shared" si="190"/>
        <v>118005</v>
      </c>
      <c r="D26" s="12">
        <f t="shared" si="191"/>
        <v>96992.3</v>
      </c>
      <c r="E26" s="7">
        <f t="shared" si="192"/>
        <v>0.82193381636371343</v>
      </c>
      <c r="F26" s="12"/>
      <c r="G26" s="12"/>
      <c r="H26" s="12"/>
      <c r="I26" s="12">
        <v>100388</v>
      </c>
      <c r="J26" s="12">
        <v>96542.3</v>
      </c>
      <c r="K26" s="7">
        <f t="shared" si="185"/>
        <v>0.96169163645057176</v>
      </c>
      <c r="L26" s="12">
        <v>17617</v>
      </c>
      <c r="M26" s="12">
        <v>450</v>
      </c>
      <c r="N26" s="7">
        <f t="shared" si="2"/>
        <v>2.554350911051825E-2</v>
      </c>
      <c r="O26" s="12"/>
      <c r="P26" s="12"/>
      <c r="Q26" s="7"/>
      <c r="R26" s="12">
        <f t="shared" si="193"/>
        <v>208376.50110000005</v>
      </c>
      <c r="S26" s="12">
        <f t="shared" si="194"/>
        <v>110390.25746000001</v>
      </c>
      <c r="T26" s="7">
        <f t="shared" si="5"/>
        <v>0.52976346602068936</v>
      </c>
      <c r="U26" s="12">
        <v>75839.100000000006</v>
      </c>
      <c r="V26" s="12">
        <v>75839.100000000006</v>
      </c>
      <c r="W26" s="7">
        <f t="shared" si="7"/>
        <v>1</v>
      </c>
      <c r="X26" s="12">
        <v>7891.5</v>
      </c>
      <c r="Y26" s="12">
        <v>2712.7539999999999</v>
      </c>
      <c r="Z26" s="7">
        <f t="shared" si="9"/>
        <v>0.34375644680985867</v>
      </c>
      <c r="AA26" s="12"/>
      <c r="AB26" s="12"/>
      <c r="AC26" s="7"/>
      <c r="AD26" s="12"/>
      <c r="AE26" s="12"/>
      <c r="AF26" s="7"/>
      <c r="AG26" s="12"/>
      <c r="AH26" s="12"/>
      <c r="AI26" s="7"/>
      <c r="AJ26" s="12"/>
      <c r="AK26" s="12"/>
      <c r="AL26" s="7"/>
      <c r="AM26" s="12"/>
      <c r="AN26" s="12"/>
      <c r="AO26" s="7"/>
      <c r="AP26" s="12">
        <v>1017.497</v>
      </c>
      <c r="AQ26" s="12">
        <v>1017.497</v>
      </c>
      <c r="AR26" s="7">
        <f t="shared" si="18"/>
        <v>1</v>
      </c>
      <c r="AS26" s="12"/>
      <c r="AT26" s="12"/>
      <c r="AU26" s="7"/>
      <c r="AV26" s="12"/>
      <c r="AW26" s="12"/>
      <c r="AX26" s="7"/>
      <c r="AY26" s="12">
        <v>11000</v>
      </c>
      <c r="AZ26" s="12"/>
      <c r="BA26" s="7">
        <f t="shared" si="22"/>
        <v>0</v>
      </c>
      <c r="BB26" s="12">
        <v>1956.6</v>
      </c>
      <c r="BC26" s="12">
        <v>0</v>
      </c>
      <c r="BD26" s="7">
        <f t="shared" si="24"/>
        <v>0</v>
      </c>
      <c r="BE26" s="12"/>
      <c r="BF26" s="12"/>
      <c r="BG26" s="7"/>
      <c r="BH26" s="12"/>
      <c r="BI26" s="12"/>
      <c r="BJ26" s="7"/>
      <c r="BK26" s="12">
        <v>60390</v>
      </c>
      <c r="BL26" s="12">
        <v>0</v>
      </c>
      <c r="BM26" s="7">
        <f t="shared" si="29"/>
        <v>0</v>
      </c>
      <c r="BN26" s="12"/>
      <c r="BO26" s="12"/>
      <c r="BP26" s="7"/>
      <c r="BQ26" s="12"/>
      <c r="BR26" s="12"/>
      <c r="BS26" s="7"/>
      <c r="BT26" s="12">
        <v>5087.2</v>
      </c>
      <c r="BU26" s="12">
        <v>0</v>
      </c>
      <c r="BV26" s="7">
        <f t="shared" si="35"/>
        <v>0</v>
      </c>
      <c r="BW26" s="12"/>
      <c r="BX26" s="12"/>
      <c r="BY26" s="7"/>
      <c r="BZ26" s="12"/>
      <c r="CA26" s="12"/>
      <c r="CB26" s="7"/>
      <c r="CC26" s="12">
        <v>3864.2428</v>
      </c>
      <c r="CD26" s="12">
        <v>712.72154999999998</v>
      </c>
      <c r="CE26" s="7">
        <f t="shared" si="41"/>
        <v>0.18444015733172875</v>
      </c>
      <c r="CF26" s="12">
        <v>782.6</v>
      </c>
      <c r="CG26" s="12">
        <v>0</v>
      </c>
      <c r="CH26" s="7">
        <f t="shared" si="43"/>
        <v>0</v>
      </c>
      <c r="CI26" s="12"/>
      <c r="CJ26" s="12"/>
      <c r="CK26" s="7"/>
      <c r="CL26" s="12"/>
      <c r="CM26" s="12"/>
      <c r="CN26" s="7"/>
      <c r="CO26" s="12">
        <v>79.019829999999999</v>
      </c>
      <c r="CP26" s="12">
        <v>79.019829999999999</v>
      </c>
      <c r="CQ26" s="7">
        <f t="shared" si="49"/>
        <v>1</v>
      </c>
      <c r="CR26" s="12"/>
      <c r="CS26" s="12"/>
      <c r="CT26" s="7"/>
      <c r="CU26" s="12"/>
      <c r="CV26" s="12"/>
      <c r="CW26" s="7"/>
      <c r="CX26" s="12">
        <v>50</v>
      </c>
      <c r="CY26" s="12">
        <v>50</v>
      </c>
      <c r="CZ26" s="7">
        <f t="shared" si="54"/>
        <v>1</v>
      </c>
      <c r="DA26" s="12">
        <v>25113.754809999999</v>
      </c>
      <c r="DB26" s="12">
        <v>17851.628420000001</v>
      </c>
      <c r="DC26" s="7">
        <f t="shared" si="56"/>
        <v>0.71083072025899108</v>
      </c>
      <c r="DD26" s="12"/>
      <c r="DE26" s="12"/>
      <c r="DF26" s="7"/>
      <c r="DG26" s="12"/>
      <c r="DH26" s="12"/>
      <c r="DI26" s="7"/>
      <c r="DJ26" s="12">
        <v>7837.2366599999996</v>
      </c>
      <c r="DK26" s="12">
        <v>7837.2366599999996</v>
      </c>
      <c r="DL26" s="7">
        <f t="shared" si="62"/>
        <v>1</v>
      </c>
      <c r="DM26" s="12"/>
      <c r="DN26" s="12"/>
      <c r="DO26" s="7"/>
      <c r="DP26" s="12"/>
      <c r="DQ26" s="12"/>
      <c r="DR26" s="7"/>
      <c r="DS26" s="12"/>
      <c r="DT26" s="12"/>
      <c r="DU26" s="7"/>
      <c r="DV26" s="12"/>
      <c r="DW26" s="12"/>
      <c r="DX26" s="7"/>
      <c r="DY26" s="12"/>
      <c r="DZ26" s="12"/>
      <c r="EA26" s="7"/>
      <c r="EB26" s="12"/>
      <c r="EC26" s="12"/>
      <c r="ED26" s="7"/>
      <c r="EE26" s="12"/>
      <c r="EF26" s="12"/>
      <c r="EG26" s="7"/>
      <c r="EH26" s="12">
        <v>909.25</v>
      </c>
      <c r="EI26" s="12">
        <v>909.25</v>
      </c>
      <c r="EJ26" s="7">
        <f t="shared" si="77"/>
        <v>1</v>
      </c>
      <c r="EK26" s="12">
        <v>6558.5</v>
      </c>
      <c r="EL26" s="12">
        <v>3381.05</v>
      </c>
      <c r="EM26" s="7">
        <f t="shared" si="78"/>
        <v>0.51552184188457728</v>
      </c>
      <c r="EN26" s="12"/>
      <c r="EO26" s="12"/>
      <c r="EP26" s="7"/>
      <c r="EQ26" s="12"/>
      <c r="ER26" s="12"/>
      <c r="ES26" s="7"/>
      <c r="ET26" s="12"/>
      <c r="EU26" s="12"/>
      <c r="EV26" s="7"/>
      <c r="EW26" s="12"/>
      <c r="EX26" s="12"/>
      <c r="EY26" s="7"/>
      <c r="EZ26" s="12"/>
      <c r="FA26" s="12"/>
      <c r="FB26" s="7"/>
      <c r="FC26" s="12">
        <f t="shared" si="195"/>
        <v>266784.86000000004</v>
      </c>
      <c r="FD26" s="12">
        <f t="shared" si="196"/>
        <v>126440.785</v>
      </c>
      <c r="FE26" s="7">
        <f t="shared" si="88"/>
        <v>0.47394288041682719</v>
      </c>
      <c r="FF26" s="12">
        <v>1441</v>
      </c>
      <c r="FG26" s="12">
        <v>1080.9000000000001</v>
      </c>
      <c r="FH26" s="7">
        <f t="shared" si="90"/>
        <v>0.75010409437890357</v>
      </c>
      <c r="FI26" s="12">
        <v>185.3</v>
      </c>
      <c r="FJ26" s="12">
        <v>138.6</v>
      </c>
      <c r="FK26" s="7">
        <f t="shared" si="92"/>
        <v>0.74797625472207219</v>
      </c>
      <c r="FL26" s="12">
        <v>182.2</v>
      </c>
      <c r="FM26" s="12">
        <v>137.33699999999999</v>
      </c>
      <c r="FN26" s="7">
        <f t="shared" si="94"/>
        <v>0.75377058177826561</v>
      </c>
      <c r="FO26" s="12"/>
      <c r="FP26" s="12"/>
      <c r="FQ26" s="7"/>
      <c r="FR26" s="15"/>
      <c r="FS26" s="15"/>
      <c r="FT26" s="7"/>
      <c r="FU26" s="12"/>
      <c r="FV26" s="12"/>
      <c r="FW26" s="7"/>
      <c r="FX26" s="12"/>
      <c r="FY26" s="12"/>
      <c r="FZ26" s="7"/>
      <c r="GA26" s="12"/>
      <c r="GB26" s="12"/>
      <c r="GC26" s="7"/>
      <c r="GD26" s="12">
        <v>32331.4</v>
      </c>
      <c r="GE26" s="12">
        <v>24860.945</v>
      </c>
      <c r="GF26" s="7">
        <f t="shared" si="104"/>
        <v>0.7689411841120396</v>
      </c>
      <c r="GG26" s="12">
        <v>1079.5999999999999</v>
      </c>
      <c r="GH26" s="12">
        <v>601.6</v>
      </c>
      <c r="GI26" s="7">
        <f t="shared" si="106"/>
        <v>0.55724342349018163</v>
      </c>
      <c r="GJ26" s="12">
        <v>215187</v>
      </c>
      <c r="GK26" s="12">
        <v>89512.422999999995</v>
      </c>
      <c r="GL26" s="7">
        <f t="shared" si="108"/>
        <v>0.41597504960801535</v>
      </c>
      <c r="GM26" s="12"/>
      <c r="GN26" s="12"/>
      <c r="GO26" s="7"/>
      <c r="GP26" s="12">
        <v>5175.5</v>
      </c>
      <c r="GQ26" s="12">
        <v>2225.8000000000002</v>
      </c>
      <c r="GR26" s="7">
        <f t="shared" si="112"/>
        <v>0.43006472804559948</v>
      </c>
      <c r="GS26" s="12">
        <v>1364.16</v>
      </c>
      <c r="GT26" s="12">
        <v>1364.16</v>
      </c>
      <c r="GU26" s="7">
        <f t="shared" si="114"/>
        <v>1</v>
      </c>
      <c r="GV26" s="12">
        <v>91.1</v>
      </c>
      <c r="GW26" s="12">
        <v>50.7</v>
      </c>
      <c r="GX26" s="7">
        <f t="shared" si="116"/>
        <v>0.55653128430296384</v>
      </c>
      <c r="GY26" s="12">
        <v>6996.9</v>
      </c>
      <c r="GZ26" s="12">
        <v>4401.2020000000002</v>
      </c>
      <c r="HA26" s="7">
        <f t="shared" si="118"/>
        <v>0.62902170961425785</v>
      </c>
      <c r="HB26" s="12">
        <v>1067</v>
      </c>
      <c r="HC26" s="12">
        <v>966.1</v>
      </c>
      <c r="HD26" s="7">
        <f t="shared" si="120"/>
        <v>0.90543580131209001</v>
      </c>
      <c r="HE26" s="12"/>
      <c r="HF26" s="12"/>
      <c r="HG26" s="7"/>
      <c r="HH26" s="12"/>
      <c r="HI26" s="12"/>
      <c r="HJ26" s="7"/>
      <c r="HK26" s="12"/>
      <c r="HL26" s="12"/>
      <c r="HM26" s="7"/>
      <c r="HN26" s="12">
        <v>1185.5</v>
      </c>
      <c r="HO26" s="12">
        <v>815.3</v>
      </c>
      <c r="HP26" s="7">
        <f t="shared" si="128"/>
        <v>0.68772669759595106</v>
      </c>
      <c r="HQ26" s="12"/>
      <c r="HR26" s="12"/>
      <c r="HS26" s="7"/>
      <c r="HT26" s="12">
        <v>0.7</v>
      </c>
      <c r="HU26" s="12">
        <v>0.51</v>
      </c>
      <c r="HV26" s="7">
        <f t="shared" si="131"/>
        <v>0.72857142857142865</v>
      </c>
      <c r="HW26" s="12"/>
      <c r="HX26" s="12"/>
      <c r="HY26" s="7"/>
      <c r="HZ26" s="12"/>
      <c r="IA26" s="12"/>
      <c r="IB26" s="7"/>
      <c r="IC26" s="12">
        <v>497.5</v>
      </c>
      <c r="ID26" s="12">
        <v>285.20800000000003</v>
      </c>
      <c r="IE26" s="7">
        <f t="shared" si="137"/>
        <v>0.57328241206030162</v>
      </c>
      <c r="IF26" s="12">
        <f t="shared" si="197"/>
        <v>28188.781490000001</v>
      </c>
      <c r="IG26" s="12">
        <f t="shared" si="198"/>
        <v>8987.8347099999992</v>
      </c>
      <c r="IH26" s="7">
        <f t="shared" si="139"/>
        <v>0.31884438542291876</v>
      </c>
      <c r="II26" s="7"/>
      <c r="IJ26" s="7"/>
      <c r="IK26" s="7"/>
      <c r="IL26" s="7"/>
      <c r="IM26" s="7"/>
      <c r="IN26" s="7"/>
      <c r="IO26" s="12"/>
      <c r="IP26" s="12"/>
      <c r="IQ26" s="7"/>
      <c r="IR26" s="12"/>
      <c r="IS26" s="12"/>
      <c r="IT26" s="7"/>
      <c r="IU26" s="12"/>
      <c r="IV26" s="12"/>
      <c r="IW26" s="7"/>
      <c r="IX26" s="12"/>
      <c r="IY26" s="12"/>
      <c r="IZ26" s="7"/>
      <c r="JA26" s="12"/>
      <c r="JB26" s="12"/>
      <c r="JC26" s="7"/>
      <c r="JD26" s="12"/>
      <c r="JE26" s="12"/>
      <c r="JF26" s="7"/>
      <c r="JG26" s="12"/>
      <c r="JH26" s="12"/>
      <c r="JI26" s="7"/>
      <c r="JJ26" s="12">
        <v>20404.04249</v>
      </c>
      <c r="JK26" s="12">
        <v>1203.0957100000001</v>
      </c>
      <c r="JL26" s="7">
        <f t="shared" si="157"/>
        <v>5.8963595600706874E-2</v>
      </c>
      <c r="JM26" s="12"/>
      <c r="JN26" s="12"/>
      <c r="JO26" s="7"/>
      <c r="JP26" s="12"/>
      <c r="JQ26" s="12"/>
      <c r="JR26" s="7"/>
      <c r="JS26" s="12"/>
      <c r="JT26" s="12"/>
      <c r="JU26" s="7"/>
      <c r="JV26" s="12"/>
      <c r="JW26" s="12"/>
      <c r="JX26" s="7"/>
      <c r="JY26" s="12"/>
      <c r="JZ26" s="12"/>
      <c r="KA26" s="7"/>
      <c r="KB26" s="12"/>
      <c r="KC26" s="12"/>
      <c r="KD26" s="7"/>
      <c r="KE26" s="12"/>
      <c r="KF26" s="12"/>
      <c r="KG26" s="7"/>
      <c r="KH26" s="12"/>
      <c r="KI26" s="12"/>
      <c r="KJ26" s="7"/>
      <c r="KK26" s="12"/>
      <c r="KL26" s="12"/>
      <c r="KM26" s="7"/>
      <c r="KN26" s="12"/>
      <c r="KO26" s="12"/>
      <c r="KP26" s="7"/>
      <c r="KQ26" s="15">
        <v>7784.7389999999996</v>
      </c>
      <c r="KR26" s="15">
        <v>7784.7389999999996</v>
      </c>
      <c r="KS26" s="7">
        <f t="shared" si="179"/>
        <v>1</v>
      </c>
      <c r="KT26" s="12"/>
      <c r="KU26" s="12"/>
      <c r="KV26" s="7"/>
      <c r="KW26" s="15"/>
      <c r="KX26" s="15"/>
      <c r="KY26" s="7"/>
      <c r="KZ26" s="12">
        <f t="shared" si="188"/>
        <v>621355.14259000006</v>
      </c>
      <c r="LA26" s="12">
        <f t="shared" si="189"/>
        <v>342811.17717000004</v>
      </c>
      <c r="LB26" s="7">
        <f t="shared" si="184"/>
        <v>0.55171536159024481</v>
      </c>
    </row>
    <row r="27" spans="1:314" x14ac:dyDescent="0.25">
      <c r="A27" s="5" t="s">
        <v>237</v>
      </c>
      <c r="B27" s="2" t="s">
        <v>196</v>
      </c>
      <c r="C27" s="12">
        <f t="shared" si="190"/>
        <v>116629</v>
      </c>
      <c r="D27" s="12">
        <f t="shared" si="191"/>
        <v>113378.88378</v>
      </c>
      <c r="E27" s="7">
        <f t="shared" si="192"/>
        <v>0.97213286386747721</v>
      </c>
      <c r="F27" s="12"/>
      <c r="G27" s="12"/>
      <c r="H27" s="12"/>
      <c r="I27" s="12">
        <v>108279</v>
      </c>
      <c r="J27" s="12">
        <v>108279</v>
      </c>
      <c r="K27" s="7">
        <f t="shared" si="185"/>
        <v>1</v>
      </c>
      <c r="L27" s="12">
        <v>8350</v>
      </c>
      <c r="M27" s="12">
        <v>5099.8837800000001</v>
      </c>
      <c r="N27" s="7">
        <f t="shared" si="2"/>
        <v>0.61076452455089825</v>
      </c>
      <c r="O27" s="12"/>
      <c r="P27" s="12"/>
      <c r="Q27" s="7"/>
      <c r="R27" s="12">
        <f t="shared" si="193"/>
        <v>126712.39814000002</v>
      </c>
      <c r="S27" s="12">
        <f t="shared" si="194"/>
        <v>79536.335779999994</v>
      </c>
      <c r="T27" s="7">
        <f t="shared" si="5"/>
        <v>0.62769181980221955</v>
      </c>
      <c r="U27" s="12">
        <v>69422.8</v>
      </c>
      <c r="V27" s="12">
        <v>50000</v>
      </c>
      <c r="W27" s="7">
        <f t="shared" si="7"/>
        <v>0.72022447956579105</v>
      </c>
      <c r="X27" s="12">
        <v>12721.5</v>
      </c>
      <c r="Y27" s="12">
        <v>12721.5</v>
      </c>
      <c r="Z27" s="7">
        <f t="shared" si="9"/>
        <v>1</v>
      </c>
      <c r="AA27" s="12"/>
      <c r="AB27" s="12"/>
      <c r="AC27" s="7"/>
      <c r="AD27" s="12">
        <v>4598.5</v>
      </c>
      <c r="AE27" s="12">
        <v>0</v>
      </c>
      <c r="AF27" s="7">
        <f t="shared" si="13"/>
        <v>0</v>
      </c>
      <c r="AG27" s="12"/>
      <c r="AH27" s="12"/>
      <c r="AI27" s="7"/>
      <c r="AJ27" s="12"/>
      <c r="AK27" s="12"/>
      <c r="AL27" s="7"/>
      <c r="AM27" s="12"/>
      <c r="AN27" s="12"/>
      <c r="AO27" s="7"/>
      <c r="AP27" s="12">
        <v>1393.44</v>
      </c>
      <c r="AQ27" s="12">
        <v>0</v>
      </c>
      <c r="AR27" s="7">
        <f t="shared" si="18"/>
        <v>0</v>
      </c>
      <c r="AS27" s="12"/>
      <c r="AT27" s="12"/>
      <c r="AU27" s="7"/>
      <c r="AV27" s="12">
        <v>5559.0038000000004</v>
      </c>
      <c r="AW27" s="12">
        <v>0</v>
      </c>
      <c r="AX27" s="7">
        <f t="shared" si="21"/>
        <v>0</v>
      </c>
      <c r="AY27" s="12"/>
      <c r="AZ27" s="12"/>
      <c r="BA27" s="7"/>
      <c r="BB27" s="12"/>
      <c r="BC27" s="12"/>
      <c r="BD27" s="7"/>
      <c r="BE27" s="12"/>
      <c r="BF27" s="12"/>
      <c r="BG27" s="7"/>
      <c r="BH27" s="12"/>
      <c r="BI27" s="12"/>
      <c r="BJ27" s="7"/>
      <c r="BK27" s="12"/>
      <c r="BL27" s="12"/>
      <c r="BM27" s="7"/>
      <c r="BN27" s="12"/>
      <c r="BO27" s="12"/>
      <c r="BP27" s="7"/>
      <c r="BQ27" s="12"/>
      <c r="BR27" s="12"/>
      <c r="BS27" s="7"/>
      <c r="BT27" s="12"/>
      <c r="BU27" s="12"/>
      <c r="BV27" s="7"/>
      <c r="BW27" s="12">
        <v>4811.28</v>
      </c>
      <c r="BX27" s="12">
        <v>1568.76064</v>
      </c>
      <c r="BY27" s="7">
        <f t="shared" si="37"/>
        <v>0.32605889493024726</v>
      </c>
      <c r="BZ27" s="12"/>
      <c r="CA27" s="12"/>
      <c r="CB27" s="7"/>
      <c r="CC27" s="12">
        <v>1932.1214</v>
      </c>
      <c r="CD27" s="12">
        <v>1418.9112</v>
      </c>
      <c r="CE27" s="7">
        <f t="shared" si="41"/>
        <v>0.73437994113620397</v>
      </c>
      <c r="CF27" s="12"/>
      <c r="CG27" s="12"/>
      <c r="CH27" s="7"/>
      <c r="CI27" s="12">
        <v>2142</v>
      </c>
      <c r="CJ27" s="12">
        <v>2142</v>
      </c>
      <c r="CK27" s="7">
        <f t="shared" si="45"/>
        <v>1</v>
      </c>
      <c r="CL27" s="12">
        <v>2420.6999999999998</v>
      </c>
      <c r="CM27" s="12">
        <v>2239.4</v>
      </c>
      <c r="CN27" s="7">
        <f t="shared" si="47"/>
        <v>0.92510430867104565</v>
      </c>
      <c r="CO27" s="12">
        <v>95.565520000000006</v>
      </c>
      <c r="CP27" s="12">
        <v>95.565520000000006</v>
      </c>
      <c r="CQ27" s="7">
        <f t="shared" si="49"/>
        <v>1</v>
      </c>
      <c r="CR27" s="12"/>
      <c r="CS27" s="12"/>
      <c r="CT27" s="7"/>
      <c r="CU27" s="12"/>
      <c r="CV27" s="12"/>
      <c r="CW27" s="7"/>
      <c r="CX27" s="12">
        <v>100</v>
      </c>
      <c r="CY27" s="12">
        <v>100</v>
      </c>
      <c r="CZ27" s="7">
        <f t="shared" si="54"/>
        <v>1</v>
      </c>
      <c r="DA27" s="12">
        <v>4961.5322100000003</v>
      </c>
      <c r="DB27" s="12">
        <v>4961.5322100000003</v>
      </c>
      <c r="DC27" s="7">
        <f t="shared" si="56"/>
        <v>1</v>
      </c>
      <c r="DD27" s="12"/>
      <c r="DE27" s="12"/>
      <c r="DF27" s="7"/>
      <c r="DG27" s="12"/>
      <c r="DH27" s="12"/>
      <c r="DI27" s="7"/>
      <c r="DJ27" s="12">
        <v>2493.6662099999999</v>
      </c>
      <c r="DK27" s="12">
        <v>2493.6662099999999</v>
      </c>
      <c r="DL27" s="7">
        <f t="shared" si="62"/>
        <v>1</v>
      </c>
      <c r="DM27" s="12"/>
      <c r="DN27" s="12"/>
      <c r="DO27" s="7"/>
      <c r="DP27" s="12"/>
      <c r="DQ27" s="12"/>
      <c r="DR27" s="7"/>
      <c r="DS27" s="12">
        <v>326.22000000000003</v>
      </c>
      <c r="DT27" s="12">
        <v>326.22000000000003</v>
      </c>
      <c r="DU27" s="7">
        <f t="shared" si="68"/>
        <v>1</v>
      </c>
      <c r="DV27" s="12"/>
      <c r="DW27" s="12"/>
      <c r="DX27" s="7"/>
      <c r="DY27" s="12"/>
      <c r="DZ27" s="12"/>
      <c r="EA27" s="7"/>
      <c r="EB27" s="12"/>
      <c r="EC27" s="12"/>
      <c r="ED27" s="7"/>
      <c r="EE27" s="12">
        <v>100</v>
      </c>
      <c r="EF27" s="12">
        <v>100</v>
      </c>
      <c r="EG27" s="7">
        <f t="shared" si="75"/>
        <v>1</v>
      </c>
      <c r="EH27" s="12"/>
      <c r="EI27" s="12"/>
      <c r="EJ27" s="7"/>
      <c r="EK27" s="12">
        <v>4080.8</v>
      </c>
      <c r="EL27" s="12">
        <v>1368.78</v>
      </c>
      <c r="EM27" s="7">
        <f t="shared" si="78"/>
        <v>0.33541952558321897</v>
      </c>
      <c r="EN27" s="12"/>
      <c r="EO27" s="12"/>
      <c r="EP27" s="7"/>
      <c r="EQ27" s="12"/>
      <c r="ER27" s="12"/>
      <c r="ES27" s="7"/>
      <c r="ET27" s="12"/>
      <c r="EU27" s="12"/>
      <c r="EV27" s="7"/>
      <c r="EW27" s="12"/>
      <c r="EX27" s="12"/>
      <c r="EY27" s="7"/>
      <c r="EZ27" s="12">
        <v>9553.2690000000002</v>
      </c>
      <c r="FA27" s="12">
        <v>0</v>
      </c>
      <c r="FB27" s="7">
        <f t="shared" si="86"/>
        <v>0</v>
      </c>
      <c r="FC27" s="12">
        <f t="shared" si="195"/>
        <v>258914.34000000005</v>
      </c>
      <c r="FD27" s="12">
        <f t="shared" si="196"/>
        <v>169483.65477999995</v>
      </c>
      <c r="FE27" s="7">
        <f t="shared" si="88"/>
        <v>0.65459354155509475</v>
      </c>
      <c r="FF27" s="12">
        <v>2560</v>
      </c>
      <c r="FG27" s="12">
        <v>1919.8</v>
      </c>
      <c r="FH27" s="7">
        <f t="shared" si="90"/>
        <v>0.74992187499999996</v>
      </c>
      <c r="FI27" s="12">
        <v>219</v>
      </c>
      <c r="FJ27" s="12">
        <v>164.7</v>
      </c>
      <c r="FK27" s="7">
        <f t="shared" si="92"/>
        <v>0.75205479452054791</v>
      </c>
      <c r="FL27" s="12">
        <v>192.8</v>
      </c>
      <c r="FM27" s="12">
        <v>121.39525999999999</v>
      </c>
      <c r="FN27" s="7">
        <f t="shared" si="94"/>
        <v>0.62964346473029043</v>
      </c>
      <c r="FO27" s="12">
        <v>108</v>
      </c>
      <c r="FP27" s="12">
        <v>108</v>
      </c>
      <c r="FQ27" s="7">
        <f t="shared" si="200"/>
        <v>1</v>
      </c>
      <c r="FR27" s="15">
        <v>79.2</v>
      </c>
      <c r="FS27" s="15">
        <v>79.2</v>
      </c>
      <c r="FT27" s="7">
        <f t="shared" si="187"/>
        <v>1</v>
      </c>
      <c r="FU27" s="12"/>
      <c r="FV27" s="12"/>
      <c r="FW27" s="7"/>
      <c r="FX27" s="12">
        <v>0.8</v>
      </c>
      <c r="FY27" s="12">
        <v>0</v>
      </c>
      <c r="FZ27" s="7">
        <f t="shared" ref="FZ27" si="205">FY27/FX27</f>
        <v>0</v>
      </c>
      <c r="GA27" s="12"/>
      <c r="GB27" s="12"/>
      <c r="GC27" s="7"/>
      <c r="GD27" s="12">
        <v>55335</v>
      </c>
      <c r="GE27" s="12">
        <v>47826.025999999998</v>
      </c>
      <c r="GF27" s="7">
        <f t="shared" si="104"/>
        <v>0.86429973795969994</v>
      </c>
      <c r="GG27" s="12">
        <v>801.9</v>
      </c>
      <c r="GH27" s="12">
        <v>463</v>
      </c>
      <c r="GI27" s="7">
        <f t="shared" si="106"/>
        <v>0.57737872552687364</v>
      </c>
      <c r="GJ27" s="12">
        <v>169591.2</v>
      </c>
      <c r="GK27" s="12">
        <v>101452.47700000001</v>
      </c>
      <c r="GL27" s="7">
        <f t="shared" si="108"/>
        <v>0.5982178143677267</v>
      </c>
      <c r="GM27" s="12">
        <v>40.6</v>
      </c>
      <c r="GN27" s="12">
        <v>30.19</v>
      </c>
      <c r="GO27" s="7">
        <f t="shared" si="110"/>
        <v>0.74359605911330051</v>
      </c>
      <c r="GP27" s="12">
        <v>5305.4</v>
      </c>
      <c r="GQ27" s="12">
        <v>2110.8000000000002</v>
      </c>
      <c r="GR27" s="7">
        <f t="shared" si="112"/>
        <v>0.39785878538847219</v>
      </c>
      <c r="GS27" s="12">
        <v>3281.94</v>
      </c>
      <c r="GT27" s="12">
        <v>3281.94</v>
      </c>
      <c r="GU27" s="7">
        <f t="shared" si="114"/>
        <v>1</v>
      </c>
      <c r="GV27" s="12">
        <v>60.7</v>
      </c>
      <c r="GW27" s="12">
        <v>45.3</v>
      </c>
      <c r="GX27" s="7">
        <f t="shared" si="116"/>
        <v>0.74629324546952214</v>
      </c>
      <c r="GY27" s="12">
        <v>17061.599999999999</v>
      </c>
      <c r="GZ27" s="12">
        <v>8603.5915999999997</v>
      </c>
      <c r="HA27" s="7">
        <f t="shared" si="118"/>
        <v>0.50426639939982187</v>
      </c>
      <c r="HB27" s="12">
        <v>1731.6</v>
      </c>
      <c r="HC27" s="12">
        <v>1487.77792</v>
      </c>
      <c r="HD27" s="7">
        <f t="shared" si="120"/>
        <v>0.85919260799260799</v>
      </c>
      <c r="HE27" s="12"/>
      <c r="HF27" s="12"/>
      <c r="HG27" s="7"/>
      <c r="HH27" s="12"/>
      <c r="HI27" s="12"/>
      <c r="HJ27" s="7"/>
      <c r="HK27" s="12"/>
      <c r="HL27" s="12"/>
      <c r="HM27" s="7"/>
      <c r="HN27" s="12">
        <v>1978.5</v>
      </c>
      <c r="HO27" s="12">
        <v>1483.8</v>
      </c>
      <c r="HP27" s="7">
        <f t="shared" si="128"/>
        <v>0.74996209249431389</v>
      </c>
      <c r="HQ27" s="12"/>
      <c r="HR27" s="12"/>
      <c r="HS27" s="7"/>
      <c r="HT27" s="12">
        <v>2</v>
      </c>
      <c r="HU27" s="12">
        <v>1.5</v>
      </c>
      <c r="HV27" s="7">
        <f t="shared" si="131"/>
        <v>0.75</v>
      </c>
      <c r="HW27" s="12"/>
      <c r="HX27" s="12"/>
      <c r="HY27" s="7"/>
      <c r="HZ27" s="12"/>
      <c r="IA27" s="12"/>
      <c r="IB27" s="7"/>
      <c r="IC27" s="12">
        <v>564.1</v>
      </c>
      <c r="ID27" s="12">
        <v>304.15699999999998</v>
      </c>
      <c r="IE27" s="7">
        <f t="shared" si="137"/>
        <v>0.53918985995390878</v>
      </c>
      <c r="IF27" s="12">
        <f t="shared" si="197"/>
        <v>35235.760000000002</v>
      </c>
      <c r="IG27" s="12">
        <f t="shared" si="198"/>
        <v>9303.1383700000006</v>
      </c>
      <c r="IH27" s="7">
        <f t="shared" si="139"/>
        <v>0.26402547781004299</v>
      </c>
      <c r="II27" s="7"/>
      <c r="IJ27" s="7"/>
      <c r="IK27" s="7"/>
      <c r="IL27" s="7"/>
      <c r="IM27" s="7"/>
      <c r="IN27" s="7"/>
      <c r="IO27" s="12">
        <v>2970</v>
      </c>
      <c r="IP27" s="12">
        <v>0</v>
      </c>
      <c r="IQ27" s="7">
        <f t="shared" si="145"/>
        <v>0</v>
      </c>
      <c r="IR27" s="12"/>
      <c r="IS27" s="12"/>
      <c r="IT27" s="7"/>
      <c r="IU27" s="12"/>
      <c r="IV27" s="12"/>
      <c r="IW27" s="7"/>
      <c r="IX27" s="12"/>
      <c r="IY27" s="12"/>
      <c r="IZ27" s="7"/>
      <c r="JA27" s="12"/>
      <c r="JB27" s="12"/>
      <c r="JC27" s="7"/>
      <c r="JD27" s="12"/>
      <c r="JE27" s="12"/>
      <c r="JF27" s="7"/>
      <c r="JG27" s="12">
        <v>24498.440920000001</v>
      </c>
      <c r="JH27" s="12">
        <v>8739.1923000000006</v>
      </c>
      <c r="JI27" s="7">
        <f t="shared" si="155"/>
        <v>0.35672442701712953</v>
      </c>
      <c r="JJ27" s="12"/>
      <c r="JK27" s="12"/>
      <c r="JL27" s="7"/>
      <c r="JM27" s="12">
        <v>247.45908</v>
      </c>
      <c r="JN27" s="12">
        <v>88.274699999999996</v>
      </c>
      <c r="JO27" s="7">
        <f t="shared" si="159"/>
        <v>0.35672443298504136</v>
      </c>
      <c r="JP27" s="12"/>
      <c r="JQ27" s="12"/>
      <c r="JR27" s="7"/>
      <c r="JS27" s="12"/>
      <c r="JT27" s="12"/>
      <c r="JU27" s="7"/>
      <c r="JV27" s="12">
        <v>4785.68</v>
      </c>
      <c r="JW27" s="12">
        <v>470.91467999999998</v>
      </c>
      <c r="JX27" s="7">
        <f t="shared" si="165"/>
        <v>9.8400787348924282E-2</v>
      </c>
      <c r="JY27" s="12">
        <v>48.34</v>
      </c>
      <c r="JZ27" s="12">
        <v>4.7566899999999999</v>
      </c>
      <c r="KA27" s="7">
        <f t="shared" si="167"/>
        <v>9.8400703351261887E-2</v>
      </c>
      <c r="KB27" s="12"/>
      <c r="KC27" s="12"/>
      <c r="KD27" s="7"/>
      <c r="KE27" s="12"/>
      <c r="KF27" s="12"/>
      <c r="KG27" s="7"/>
      <c r="KH27" s="12">
        <v>2658.9816000000001</v>
      </c>
      <c r="KI27" s="12">
        <v>0</v>
      </c>
      <c r="KJ27" s="7">
        <f t="shared" si="173"/>
        <v>0</v>
      </c>
      <c r="KK27" s="12">
        <v>26.8584</v>
      </c>
      <c r="KL27" s="12">
        <v>0</v>
      </c>
      <c r="KM27" s="7">
        <f t="shared" si="175"/>
        <v>0</v>
      </c>
      <c r="KN27" s="12"/>
      <c r="KO27" s="12"/>
      <c r="KP27" s="7"/>
      <c r="KQ27" s="15"/>
      <c r="KR27" s="15"/>
      <c r="KS27" s="7"/>
      <c r="KT27" s="12"/>
      <c r="KU27" s="12"/>
      <c r="KV27" s="7"/>
      <c r="KW27" s="15"/>
      <c r="KX27" s="15"/>
      <c r="KY27" s="7"/>
      <c r="KZ27" s="12">
        <f t="shared" si="188"/>
        <v>537491.49814000004</v>
      </c>
      <c r="LA27" s="12">
        <f t="shared" si="189"/>
        <v>371702.01270999998</v>
      </c>
      <c r="LB27" s="7">
        <f t="shared" si="184"/>
        <v>0.69154956682344215</v>
      </c>
    </row>
    <row r="28" spans="1:314" x14ac:dyDescent="0.25">
      <c r="A28" s="5" t="s">
        <v>238</v>
      </c>
      <c r="B28" s="2" t="s">
        <v>197</v>
      </c>
      <c r="C28" s="12">
        <f t="shared" si="190"/>
        <v>117762</v>
      </c>
      <c r="D28" s="12">
        <f t="shared" si="191"/>
        <v>103483.4</v>
      </c>
      <c r="E28" s="7">
        <f t="shared" si="192"/>
        <v>0.87875036089740322</v>
      </c>
      <c r="F28" s="12"/>
      <c r="G28" s="12"/>
      <c r="H28" s="12"/>
      <c r="I28" s="12">
        <v>117762</v>
      </c>
      <c r="J28" s="12">
        <v>103483.4</v>
      </c>
      <c r="K28" s="7">
        <f t="shared" si="185"/>
        <v>0.87875036089740322</v>
      </c>
      <c r="L28" s="12"/>
      <c r="M28" s="12"/>
      <c r="N28" s="7"/>
      <c r="O28" s="12"/>
      <c r="P28" s="12"/>
      <c r="Q28" s="7"/>
      <c r="R28" s="12">
        <f t="shared" si="193"/>
        <v>83084.123920000013</v>
      </c>
      <c r="S28" s="12">
        <f t="shared" si="194"/>
        <v>61127.181600000011</v>
      </c>
      <c r="T28" s="7">
        <f t="shared" si="5"/>
        <v>0.73572637846982791</v>
      </c>
      <c r="U28" s="12">
        <v>50758.3</v>
      </c>
      <c r="V28" s="12">
        <v>49939.3</v>
      </c>
      <c r="W28" s="7">
        <f t="shared" si="7"/>
        <v>0.98386470784088509</v>
      </c>
      <c r="X28" s="12">
        <v>8591.9</v>
      </c>
      <c r="Y28" s="12">
        <v>3309.2640000000001</v>
      </c>
      <c r="Z28" s="7">
        <f t="shared" si="9"/>
        <v>0.38516090736624031</v>
      </c>
      <c r="AA28" s="12"/>
      <c r="AB28" s="12"/>
      <c r="AC28" s="7"/>
      <c r="AD28" s="12"/>
      <c r="AE28" s="12"/>
      <c r="AF28" s="7"/>
      <c r="AG28" s="12"/>
      <c r="AH28" s="12"/>
      <c r="AI28" s="7"/>
      <c r="AJ28" s="12"/>
      <c r="AK28" s="12"/>
      <c r="AL28" s="7"/>
      <c r="AM28" s="12"/>
      <c r="AN28" s="12"/>
      <c r="AO28" s="7"/>
      <c r="AP28" s="12"/>
      <c r="AQ28" s="12"/>
      <c r="AR28" s="7"/>
      <c r="AS28" s="12"/>
      <c r="AT28" s="12"/>
      <c r="AU28" s="7"/>
      <c r="AV28" s="12"/>
      <c r="AW28" s="12"/>
      <c r="AX28" s="7"/>
      <c r="AY28" s="12"/>
      <c r="AZ28" s="12"/>
      <c r="BA28" s="7"/>
      <c r="BB28" s="12"/>
      <c r="BC28" s="12"/>
      <c r="BD28" s="7"/>
      <c r="BE28" s="12"/>
      <c r="BF28" s="12"/>
      <c r="BG28" s="7"/>
      <c r="BH28" s="12"/>
      <c r="BI28" s="12"/>
      <c r="BJ28" s="7"/>
      <c r="BK28" s="12"/>
      <c r="BL28" s="12"/>
      <c r="BM28" s="7"/>
      <c r="BN28" s="12"/>
      <c r="BO28" s="12"/>
      <c r="BP28" s="7"/>
      <c r="BQ28" s="12"/>
      <c r="BR28" s="12"/>
      <c r="BS28" s="7"/>
      <c r="BT28" s="12"/>
      <c r="BU28" s="12"/>
      <c r="BV28" s="7"/>
      <c r="BW28" s="12">
        <v>1603.76</v>
      </c>
      <c r="BX28" s="12">
        <v>253.79568</v>
      </c>
      <c r="BY28" s="7">
        <f t="shared" si="37"/>
        <v>0.15825041153289771</v>
      </c>
      <c r="BZ28" s="12"/>
      <c r="CA28" s="12"/>
      <c r="CB28" s="7"/>
      <c r="CC28" s="12"/>
      <c r="CD28" s="12"/>
      <c r="CE28" s="7"/>
      <c r="CF28" s="12"/>
      <c r="CG28" s="12"/>
      <c r="CH28" s="7"/>
      <c r="CI28" s="12">
        <v>2142</v>
      </c>
      <c r="CJ28" s="12">
        <v>0</v>
      </c>
      <c r="CK28" s="7">
        <f t="shared" si="45"/>
        <v>0</v>
      </c>
      <c r="CL28" s="12">
        <v>1105.8</v>
      </c>
      <c r="CM28" s="12">
        <v>965.6</v>
      </c>
      <c r="CN28" s="7">
        <f t="shared" si="47"/>
        <v>0.87321396274190632</v>
      </c>
      <c r="CO28" s="12">
        <v>72.221919999999997</v>
      </c>
      <c r="CP28" s="12">
        <v>72.221919999999997</v>
      </c>
      <c r="CQ28" s="7">
        <f t="shared" si="49"/>
        <v>1</v>
      </c>
      <c r="CR28" s="12"/>
      <c r="CS28" s="12"/>
      <c r="CT28" s="7"/>
      <c r="CU28" s="12"/>
      <c r="CV28" s="12"/>
      <c r="CW28" s="7"/>
      <c r="CX28" s="12">
        <v>150</v>
      </c>
      <c r="CY28" s="12">
        <v>150</v>
      </c>
      <c r="CZ28" s="7">
        <f t="shared" si="54"/>
        <v>1</v>
      </c>
      <c r="DA28" s="12"/>
      <c r="DB28" s="12"/>
      <c r="DC28" s="7"/>
      <c r="DD28" s="12"/>
      <c r="DE28" s="12"/>
      <c r="DF28" s="7"/>
      <c r="DG28" s="12"/>
      <c r="DH28" s="12"/>
      <c r="DI28" s="7"/>
      <c r="DJ28" s="12"/>
      <c r="DK28" s="12"/>
      <c r="DL28" s="7"/>
      <c r="DM28" s="12"/>
      <c r="DN28" s="12"/>
      <c r="DO28" s="7"/>
      <c r="DP28" s="12"/>
      <c r="DQ28" s="12"/>
      <c r="DR28" s="7"/>
      <c r="DS28" s="12"/>
      <c r="DT28" s="12"/>
      <c r="DU28" s="7"/>
      <c r="DV28" s="12"/>
      <c r="DW28" s="12"/>
      <c r="DX28" s="7"/>
      <c r="DY28" s="12"/>
      <c r="DZ28" s="12"/>
      <c r="EA28" s="7"/>
      <c r="EB28" s="12"/>
      <c r="EC28" s="12"/>
      <c r="ED28" s="7"/>
      <c r="EE28" s="12"/>
      <c r="EF28" s="12"/>
      <c r="EG28" s="7"/>
      <c r="EH28" s="12"/>
      <c r="EI28" s="12"/>
      <c r="EJ28" s="7"/>
      <c r="EK28" s="12">
        <v>12926.99</v>
      </c>
      <c r="EL28" s="12">
        <v>6437</v>
      </c>
      <c r="EM28" s="7">
        <f t="shared" si="78"/>
        <v>0.49795041227694925</v>
      </c>
      <c r="EN28" s="12"/>
      <c r="EO28" s="12"/>
      <c r="EP28" s="7"/>
      <c r="EQ28" s="12"/>
      <c r="ER28" s="12"/>
      <c r="ES28" s="7"/>
      <c r="ET28" s="12"/>
      <c r="EU28" s="12"/>
      <c r="EV28" s="7"/>
      <c r="EW28" s="12"/>
      <c r="EX28" s="12"/>
      <c r="EY28" s="7"/>
      <c r="EZ28" s="12">
        <v>5733.152</v>
      </c>
      <c r="FA28" s="12">
        <v>0</v>
      </c>
      <c r="FB28" s="7">
        <f t="shared" si="86"/>
        <v>0</v>
      </c>
      <c r="FC28" s="12">
        <f t="shared" si="195"/>
        <v>239379.28000000006</v>
      </c>
      <c r="FD28" s="12">
        <f t="shared" si="196"/>
        <v>198852.022</v>
      </c>
      <c r="FE28" s="7">
        <f t="shared" si="88"/>
        <v>0.83069855502949108</v>
      </c>
      <c r="FF28" s="12">
        <v>2949</v>
      </c>
      <c r="FG28" s="12">
        <v>2212.1</v>
      </c>
      <c r="FH28" s="7">
        <f t="shared" si="90"/>
        <v>0.75011868429976258</v>
      </c>
      <c r="FI28" s="12">
        <v>219</v>
      </c>
      <c r="FJ28" s="12">
        <v>164.7</v>
      </c>
      <c r="FK28" s="7">
        <f t="shared" si="92"/>
        <v>0.75205479452054791</v>
      </c>
      <c r="FL28" s="12">
        <v>385.6</v>
      </c>
      <c r="FM28" s="12">
        <v>298.416</v>
      </c>
      <c r="FN28" s="7">
        <f t="shared" si="94"/>
        <v>0.7739004149377593</v>
      </c>
      <c r="FO28" s="12">
        <v>129.1</v>
      </c>
      <c r="FP28" s="12">
        <v>129.1</v>
      </c>
      <c r="FQ28" s="7">
        <f t="shared" si="200"/>
        <v>1</v>
      </c>
      <c r="FR28" s="15">
        <v>79.2</v>
      </c>
      <c r="FS28" s="15">
        <v>79.2</v>
      </c>
      <c r="FT28" s="7">
        <f t="shared" si="187"/>
        <v>1</v>
      </c>
      <c r="FU28" s="12"/>
      <c r="FV28" s="12"/>
      <c r="FW28" s="7"/>
      <c r="FX28" s="12"/>
      <c r="FY28" s="12"/>
      <c r="FZ28" s="7"/>
      <c r="GA28" s="12"/>
      <c r="GB28" s="12"/>
      <c r="GC28" s="7"/>
      <c r="GD28" s="12">
        <v>57828.2</v>
      </c>
      <c r="GE28" s="12">
        <v>46754.010999999999</v>
      </c>
      <c r="GF28" s="7">
        <f t="shared" si="104"/>
        <v>0.80849846614627463</v>
      </c>
      <c r="GG28" s="12">
        <v>792.1</v>
      </c>
      <c r="GH28" s="12">
        <v>615.79999999999995</v>
      </c>
      <c r="GI28" s="7">
        <f t="shared" si="106"/>
        <v>0.77742709253882081</v>
      </c>
      <c r="GJ28" s="12">
        <v>152352.70000000001</v>
      </c>
      <c r="GK28" s="12">
        <v>131961.55499999999</v>
      </c>
      <c r="GL28" s="7">
        <f t="shared" si="108"/>
        <v>0.86615829584903969</v>
      </c>
      <c r="GM28" s="12"/>
      <c r="GN28" s="12"/>
      <c r="GO28" s="7"/>
      <c r="GP28" s="12">
        <v>5592.6</v>
      </c>
      <c r="GQ28" s="12">
        <v>2488</v>
      </c>
      <c r="GR28" s="7">
        <f t="shared" si="112"/>
        <v>0.44487358294889673</v>
      </c>
      <c r="GS28" s="12">
        <v>3395.28</v>
      </c>
      <c r="GT28" s="12">
        <v>3395.28</v>
      </c>
      <c r="GU28" s="7">
        <f t="shared" si="114"/>
        <v>1</v>
      </c>
      <c r="GV28" s="12">
        <v>91.1</v>
      </c>
      <c r="GW28" s="12">
        <v>39.9</v>
      </c>
      <c r="GX28" s="7">
        <f t="shared" si="116"/>
        <v>0.43798024149286502</v>
      </c>
      <c r="GY28" s="12">
        <v>11774.6</v>
      </c>
      <c r="GZ28" s="12">
        <v>7890.8149999999996</v>
      </c>
      <c r="HA28" s="7">
        <f t="shared" si="118"/>
        <v>0.67015567407810028</v>
      </c>
      <c r="HB28" s="12">
        <v>1731.6</v>
      </c>
      <c r="HC28" s="12">
        <v>1253.48</v>
      </c>
      <c r="HD28" s="7">
        <f t="shared" si="120"/>
        <v>0.72388542388542398</v>
      </c>
      <c r="HE28" s="12"/>
      <c r="HF28" s="12"/>
      <c r="HG28" s="7"/>
      <c r="HH28" s="12"/>
      <c r="HI28" s="12"/>
      <c r="HJ28" s="7"/>
      <c r="HK28" s="12"/>
      <c r="HL28" s="12"/>
      <c r="HM28" s="7"/>
      <c r="HN28" s="12">
        <v>1516.7</v>
      </c>
      <c r="HO28" s="12">
        <v>1137.5999999999999</v>
      </c>
      <c r="HP28" s="7">
        <f t="shared" si="128"/>
        <v>0.75004944946264906</v>
      </c>
      <c r="HQ28" s="12"/>
      <c r="HR28" s="12"/>
      <c r="HS28" s="7"/>
      <c r="HT28" s="12">
        <v>5</v>
      </c>
      <c r="HU28" s="12">
        <v>3.6</v>
      </c>
      <c r="HV28" s="7">
        <f t="shared" si="131"/>
        <v>0.72</v>
      </c>
      <c r="HW28" s="12"/>
      <c r="HX28" s="12"/>
      <c r="HY28" s="7"/>
      <c r="HZ28" s="12"/>
      <c r="IA28" s="12"/>
      <c r="IB28" s="7"/>
      <c r="IC28" s="12">
        <v>537.5</v>
      </c>
      <c r="ID28" s="12">
        <v>428.46499999999997</v>
      </c>
      <c r="IE28" s="7">
        <f t="shared" si="137"/>
        <v>0.7971441860465116</v>
      </c>
      <c r="IF28" s="12">
        <f t="shared" si="197"/>
        <v>35929.140599999999</v>
      </c>
      <c r="IG28" s="12">
        <f t="shared" si="198"/>
        <v>12778.20578</v>
      </c>
      <c r="IH28" s="7">
        <f t="shared" si="139"/>
        <v>0.35565019275746329</v>
      </c>
      <c r="II28" s="7"/>
      <c r="IJ28" s="7"/>
      <c r="IK28" s="7"/>
      <c r="IL28" s="7"/>
      <c r="IM28" s="7"/>
      <c r="IN28" s="7"/>
      <c r="IO28" s="12">
        <v>2970</v>
      </c>
      <c r="IP28" s="12">
        <v>0</v>
      </c>
      <c r="IQ28" s="7">
        <f t="shared" si="145"/>
        <v>0</v>
      </c>
      <c r="IR28" s="12"/>
      <c r="IS28" s="12"/>
      <c r="IT28" s="7"/>
      <c r="IU28" s="12"/>
      <c r="IV28" s="12"/>
      <c r="IW28" s="7"/>
      <c r="IX28" s="12"/>
      <c r="IY28" s="12"/>
      <c r="IZ28" s="7"/>
      <c r="JA28" s="12"/>
      <c r="JB28" s="12"/>
      <c r="JC28" s="7"/>
      <c r="JD28" s="12"/>
      <c r="JE28" s="12"/>
      <c r="JF28" s="7"/>
      <c r="JG28" s="12">
        <v>29611.922149999999</v>
      </c>
      <c r="JH28" s="12">
        <v>12440.20578</v>
      </c>
      <c r="JI28" s="7">
        <f t="shared" si="155"/>
        <v>0.42010801315037233</v>
      </c>
      <c r="JJ28" s="12"/>
      <c r="JK28" s="12"/>
      <c r="JL28" s="7"/>
      <c r="JM28" s="12">
        <v>299.11045000000001</v>
      </c>
      <c r="JN28" s="12">
        <v>125.7</v>
      </c>
      <c r="JO28" s="7">
        <f t="shared" si="159"/>
        <v>0.42024609972670629</v>
      </c>
      <c r="JP28" s="12"/>
      <c r="JQ28" s="12"/>
      <c r="JR28" s="7"/>
      <c r="JS28" s="12"/>
      <c r="JT28" s="12"/>
      <c r="JU28" s="7"/>
      <c r="JV28" s="12"/>
      <c r="JW28" s="12"/>
      <c r="JX28" s="7"/>
      <c r="JY28" s="12"/>
      <c r="JZ28" s="12"/>
      <c r="KA28" s="7"/>
      <c r="KB28" s="12"/>
      <c r="KC28" s="12"/>
      <c r="KD28" s="7"/>
      <c r="KE28" s="12"/>
      <c r="KF28" s="12"/>
      <c r="KG28" s="7"/>
      <c r="KH28" s="12">
        <v>2807.44992</v>
      </c>
      <c r="KI28" s="12">
        <v>0</v>
      </c>
      <c r="KJ28" s="7">
        <f t="shared" si="173"/>
        <v>0</v>
      </c>
      <c r="KK28" s="12">
        <v>28.358080000000001</v>
      </c>
      <c r="KL28" s="12">
        <v>0</v>
      </c>
      <c r="KM28" s="7">
        <f t="shared" si="175"/>
        <v>0</v>
      </c>
      <c r="KN28" s="12"/>
      <c r="KO28" s="12"/>
      <c r="KP28" s="7"/>
      <c r="KQ28" s="15">
        <v>212.3</v>
      </c>
      <c r="KR28" s="15">
        <v>212.3</v>
      </c>
      <c r="KS28" s="7">
        <f t="shared" si="179"/>
        <v>1</v>
      </c>
      <c r="KT28" s="12"/>
      <c r="KU28" s="12"/>
      <c r="KV28" s="7"/>
      <c r="KW28" s="15"/>
      <c r="KX28" s="15"/>
      <c r="KY28" s="7"/>
      <c r="KZ28" s="12">
        <f t="shared" si="188"/>
        <v>476154.54452000005</v>
      </c>
      <c r="LA28" s="12">
        <f t="shared" si="189"/>
        <v>376240.80938000005</v>
      </c>
      <c r="LB28" s="7">
        <f t="shared" si="184"/>
        <v>0.7901653228140022</v>
      </c>
    </row>
    <row r="29" spans="1:314" x14ac:dyDescent="0.25">
      <c r="A29" s="5" t="s">
        <v>239</v>
      </c>
      <c r="B29" s="2" t="s">
        <v>198</v>
      </c>
      <c r="C29" s="12">
        <f t="shared" si="190"/>
        <v>161704.29999999999</v>
      </c>
      <c r="D29" s="12">
        <f t="shared" si="191"/>
        <v>140034.5</v>
      </c>
      <c r="E29" s="7">
        <f t="shared" si="192"/>
        <v>0.86599119503934041</v>
      </c>
      <c r="F29" s="12"/>
      <c r="G29" s="12"/>
      <c r="H29" s="12"/>
      <c r="I29" s="12">
        <v>160253</v>
      </c>
      <c r="J29" s="12">
        <v>138583.20000000001</v>
      </c>
      <c r="K29" s="7">
        <f t="shared" si="185"/>
        <v>0.86477757046669956</v>
      </c>
      <c r="L29" s="12">
        <v>1451.3</v>
      </c>
      <c r="M29" s="12">
        <v>1451.3</v>
      </c>
      <c r="N29" s="7">
        <f t="shared" si="2"/>
        <v>1</v>
      </c>
      <c r="O29" s="12"/>
      <c r="P29" s="12"/>
      <c r="Q29" s="7"/>
      <c r="R29" s="12">
        <f t="shared" si="193"/>
        <v>200428.19765000002</v>
      </c>
      <c r="S29" s="12">
        <f t="shared" si="194"/>
        <v>115654.80022999999</v>
      </c>
      <c r="T29" s="7">
        <f t="shared" si="5"/>
        <v>0.57703856835535428</v>
      </c>
      <c r="U29" s="12">
        <v>106119.6</v>
      </c>
      <c r="V29" s="12">
        <v>70578.8</v>
      </c>
      <c r="W29" s="7">
        <f t="shared" si="7"/>
        <v>0.6650873165748834</v>
      </c>
      <c r="X29" s="12">
        <v>9432.4</v>
      </c>
      <c r="Y29" s="12">
        <v>0</v>
      </c>
      <c r="Z29" s="7">
        <f t="shared" si="9"/>
        <v>0</v>
      </c>
      <c r="AA29" s="12"/>
      <c r="AB29" s="12"/>
      <c r="AC29" s="7"/>
      <c r="AD29" s="12">
        <v>3175.8</v>
      </c>
      <c r="AE29" s="12">
        <v>0</v>
      </c>
      <c r="AF29" s="7">
        <f t="shared" si="13"/>
        <v>0</v>
      </c>
      <c r="AG29" s="12"/>
      <c r="AH29" s="12"/>
      <c r="AI29" s="7"/>
      <c r="AJ29" s="12"/>
      <c r="AK29" s="12"/>
      <c r="AL29" s="7"/>
      <c r="AM29" s="12"/>
      <c r="AN29" s="12"/>
      <c r="AO29" s="7"/>
      <c r="AP29" s="12">
        <v>2168.7556</v>
      </c>
      <c r="AQ29" s="12">
        <v>2168.7556</v>
      </c>
      <c r="AR29" s="7">
        <f t="shared" si="18"/>
        <v>1</v>
      </c>
      <c r="AS29" s="12"/>
      <c r="AT29" s="12"/>
      <c r="AU29" s="7"/>
      <c r="AV29" s="12"/>
      <c r="AW29" s="12"/>
      <c r="AX29" s="7"/>
      <c r="AY29" s="12">
        <v>10150</v>
      </c>
      <c r="AZ29" s="12">
        <v>150</v>
      </c>
      <c r="BA29" s="7">
        <f t="shared" si="22"/>
        <v>1.4778325123152709E-2</v>
      </c>
      <c r="BB29" s="12"/>
      <c r="BC29" s="12"/>
      <c r="BD29" s="7"/>
      <c r="BE29" s="12"/>
      <c r="BF29" s="12"/>
      <c r="BG29" s="7"/>
      <c r="BH29" s="12"/>
      <c r="BI29" s="12"/>
      <c r="BJ29" s="7"/>
      <c r="BK29" s="12">
        <v>1782</v>
      </c>
      <c r="BL29" s="12">
        <v>0</v>
      </c>
      <c r="BM29" s="7">
        <f t="shared" si="29"/>
        <v>0</v>
      </c>
      <c r="BN29" s="12"/>
      <c r="BO29" s="12"/>
      <c r="BP29" s="7"/>
      <c r="BQ29" s="12"/>
      <c r="BR29" s="12"/>
      <c r="BS29" s="7"/>
      <c r="BT29" s="12"/>
      <c r="BU29" s="12"/>
      <c r="BV29" s="7"/>
      <c r="BW29" s="12">
        <v>3207.52</v>
      </c>
      <c r="BX29" s="12">
        <v>683.58488</v>
      </c>
      <c r="BY29" s="7">
        <f t="shared" si="37"/>
        <v>0.21311944430588117</v>
      </c>
      <c r="BZ29" s="12"/>
      <c r="CA29" s="12"/>
      <c r="CB29" s="7"/>
      <c r="CC29" s="12">
        <v>1932.1214</v>
      </c>
      <c r="CD29" s="12">
        <v>1221.4064900000001</v>
      </c>
      <c r="CE29" s="7">
        <f t="shared" si="41"/>
        <v>0.63215825361698286</v>
      </c>
      <c r="CF29" s="12"/>
      <c r="CG29" s="12"/>
      <c r="CH29" s="7"/>
      <c r="CI29" s="12">
        <v>2142</v>
      </c>
      <c r="CJ29" s="12">
        <v>0</v>
      </c>
      <c r="CK29" s="7">
        <f t="shared" si="45"/>
        <v>0</v>
      </c>
      <c r="CL29" s="12">
        <v>1046.8</v>
      </c>
      <c r="CM29" s="12">
        <v>839.5</v>
      </c>
      <c r="CN29" s="7">
        <f t="shared" si="47"/>
        <v>0.80196790217806657</v>
      </c>
      <c r="CO29" s="12">
        <v>105.16343999999999</v>
      </c>
      <c r="CP29" s="12">
        <v>105.16343999999999</v>
      </c>
      <c r="CQ29" s="7">
        <f t="shared" si="49"/>
        <v>1</v>
      </c>
      <c r="CR29" s="12"/>
      <c r="CS29" s="12"/>
      <c r="CT29" s="7"/>
      <c r="CU29" s="12">
        <v>3241.9803999999999</v>
      </c>
      <c r="CV29" s="12">
        <v>3241.9800100000002</v>
      </c>
      <c r="CW29" s="7">
        <f t="shared" si="52"/>
        <v>0.99999987970315929</v>
      </c>
      <c r="CX29" s="12">
        <v>100</v>
      </c>
      <c r="CY29" s="12">
        <v>100</v>
      </c>
      <c r="CZ29" s="7">
        <f t="shared" si="54"/>
        <v>1</v>
      </c>
      <c r="DA29" s="12">
        <v>4961.4468100000004</v>
      </c>
      <c r="DB29" s="12">
        <v>4961.4468100000004</v>
      </c>
      <c r="DC29" s="7">
        <f t="shared" si="56"/>
        <v>1</v>
      </c>
      <c r="DD29" s="12">
        <v>25139.1</v>
      </c>
      <c r="DE29" s="12">
        <v>25139.1</v>
      </c>
      <c r="DF29" s="7">
        <f t="shared" si="58"/>
        <v>1</v>
      </c>
      <c r="DG29" s="12"/>
      <c r="DH29" s="12"/>
      <c r="DI29" s="7"/>
      <c r="DJ29" s="12"/>
      <c r="DK29" s="12"/>
      <c r="DL29" s="7"/>
      <c r="DM29" s="12"/>
      <c r="DN29" s="12"/>
      <c r="DO29" s="7"/>
      <c r="DP29" s="12"/>
      <c r="DQ29" s="12"/>
      <c r="DR29" s="7"/>
      <c r="DS29" s="12"/>
      <c r="DT29" s="12"/>
      <c r="DU29" s="7"/>
      <c r="DV29" s="12">
        <v>3260.5</v>
      </c>
      <c r="DW29" s="12">
        <v>0</v>
      </c>
      <c r="DX29" s="7">
        <f t="shared" si="70"/>
        <v>0</v>
      </c>
      <c r="DY29" s="12"/>
      <c r="DZ29" s="12"/>
      <c r="EA29" s="7"/>
      <c r="EB29" s="12"/>
      <c r="EC29" s="12"/>
      <c r="ED29" s="7"/>
      <c r="EE29" s="12"/>
      <c r="EF29" s="12"/>
      <c r="EG29" s="7"/>
      <c r="EH29" s="12"/>
      <c r="EI29" s="12"/>
      <c r="EJ29" s="7"/>
      <c r="EK29" s="12">
        <v>12387.763000000001</v>
      </c>
      <c r="EL29" s="12">
        <v>6465.0630000000001</v>
      </c>
      <c r="EM29" s="7">
        <f t="shared" si="78"/>
        <v>0.5218910791238095</v>
      </c>
      <c r="EN29" s="12"/>
      <c r="EO29" s="12"/>
      <c r="EP29" s="7"/>
      <c r="EQ29" s="12"/>
      <c r="ER29" s="12"/>
      <c r="ES29" s="7"/>
      <c r="ET29" s="12"/>
      <c r="EU29" s="12"/>
      <c r="EV29" s="7"/>
      <c r="EW29" s="12"/>
      <c r="EX29" s="12"/>
      <c r="EY29" s="7"/>
      <c r="EZ29" s="12">
        <v>10075.246999999999</v>
      </c>
      <c r="FA29" s="12">
        <v>0</v>
      </c>
      <c r="FB29" s="7">
        <f t="shared" si="86"/>
        <v>0</v>
      </c>
      <c r="FC29" s="12">
        <f t="shared" si="195"/>
        <v>303982.43999999994</v>
      </c>
      <c r="FD29" s="12">
        <f t="shared" si="196"/>
        <v>275374.96743999992</v>
      </c>
      <c r="FE29" s="7">
        <f t="shared" si="88"/>
        <v>0.90589103581114738</v>
      </c>
      <c r="FF29" s="12">
        <v>3202</v>
      </c>
      <c r="FG29" s="12">
        <v>2401.1999999999998</v>
      </c>
      <c r="FH29" s="7">
        <f t="shared" si="90"/>
        <v>0.74990630855715168</v>
      </c>
      <c r="FI29" s="12">
        <v>235.9</v>
      </c>
      <c r="FJ29" s="12">
        <v>177.3</v>
      </c>
      <c r="FK29" s="7">
        <f t="shared" si="92"/>
        <v>0.7515896566341671</v>
      </c>
      <c r="FL29" s="12">
        <v>385.6</v>
      </c>
      <c r="FM29" s="12">
        <v>378.83100999999999</v>
      </c>
      <c r="FN29" s="7">
        <f t="shared" si="94"/>
        <v>0.982445565352697</v>
      </c>
      <c r="FO29" s="12">
        <v>88.3</v>
      </c>
      <c r="FP29" s="12">
        <v>88.3</v>
      </c>
      <c r="FQ29" s="7">
        <f t="shared" si="200"/>
        <v>1</v>
      </c>
      <c r="FR29" s="15">
        <v>79.2</v>
      </c>
      <c r="FS29" s="15">
        <v>79.2</v>
      </c>
      <c r="FT29" s="7">
        <f t="shared" si="187"/>
        <v>1</v>
      </c>
      <c r="FU29" s="12"/>
      <c r="FV29" s="12"/>
      <c r="FW29" s="7"/>
      <c r="FX29" s="12"/>
      <c r="FY29" s="12"/>
      <c r="FZ29" s="7"/>
      <c r="GA29" s="12"/>
      <c r="GB29" s="12"/>
      <c r="GC29" s="7"/>
      <c r="GD29" s="12">
        <v>94030.5</v>
      </c>
      <c r="GE29" s="12">
        <v>85063.714999999997</v>
      </c>
      <c r="GF29" s="7">
        <f t="shared" si="104"/>
        <v>0.90463961161538009</v>
      </c>
      <c r="GG29" s="12">
        <v>1666.8</v>
      </c>
      <c r="GH29" s="12">
        <v>574.4</v>
      </c>
      <c r="GI29" s="7">
        <f t="shared" si="106"/>
        <v>0.34461243100551958</v>
      </c>
      <c r="GJ29" s="12">
        <v>179093</v>
      </c>
      <c r="GK29" s="12">
        <v>169454.375</v>
      </c>
      <c r="GL29" s="7">
        <f t="shared" si="108"/>
        <v>0.94618089484234447</v>
      </c>
      <c r="GM29" s="12">
        <v>222.8</v>
      </c>
      <c r="GN29" s="12">
        <v>157.36000000000001</v>
      </c>
      <c r="GO29" s="7">
        <f t="shared" si="110"/>
        <v>0.70628366247755836</v>
      </c>
      <c r="GP29" s="12">
        <v>5325</v>
      </c>
      <c r="GQ29" s="12">
        <v>1861.6</v>
      </c>
      <c r="GR29" s="7">
        <f t="shared" si="112"/>
        <v>0.3495962441314554</v>
      </c>
      <c r="GS29" s="12">
        <v>2619.2399999999998</v>
      </c>
      <c r="GT29" s="12">
        <v>2619.2399999999998</v>
      </c>
      <c r="GU29" s="7">
        <f t="shared" si="114"/>
        <v>1</v>
      </c>
      <c r="GV29" s="12">
        <v>91.1</v>
      </c>
      <c r="GW29" s="12">
        <v>56.1</v>
      </c>
      <c r="GX29" s="7">
        <f t="shared" si="116"/>
        <v>0.61580680570801327</v>
      </c>
      <c r="GY29" s="12">
        <v>12173.8</v>
      </c>
      <c r="GZ29" s="12">
        <v>8950.5298199999997</v>
      </c>
      <c r="HA29" s="7">
        <f t="shared" si="118"/>
        <v>0.73522891948282376</v>
      </c>
      <c r="HB29" s="12">
        <v>2255.8000000000002</v>
      </c>
      <c r="HC29" s="12">
        <v>1751.45</v>
      </c>
      <c r="HD29" s="7">
        <f t="shared" si="120"/>
        <v>0.77642078198421838</v>
      </c>
      <c r="HE29" s="12"/>
      <c r="HF29" s="12"/>
      <c r="HG29" s="7"/>
      <c r="HH29" s="12"/>
      <c r="HI29" s="12"/>
      <c r="HJ29" s="7"/>
      <c r="HK29" s="12"/>
      <c r="HL29" s="12"/>
      <c r="HM29" s="7"/>
      <c r="HN29" s="12">
        <v>1745.9</v>
      </c>
      <c r="HO29" s="12">
        <v>1309.5</v>
      </c>
      <c r="HP29" s="7">
        <f t="shared" si="128"/>
        <v>0.75004295778681473</v>
      </c>
      <c r="HQ29" s="12"/>
      <c r="HR29" s="12"/>
      <c r="HS29" s="7"/>
      <c r="HT29" s="12">
        <v>2.4</v>
      </c>
      <c r="HU29" s="12">
        <v>1.8</v>
      </c>
      <c r="HV29" s="7">
        <f t="shared" si="131"/>
        <v>0.75</v>
      </c>
      <c r="HW29" s="12"/>
      <c r="HX29" s="12"/>
      <c r="HY29" s="7"/>
      <c r="HZ29" s="12">
        <v>210.6</v>
      </c>
      <c r="IA29" s="12">
        <v>47.15361</v>
      </c>
      <c r="IB29" s="7">
        <f t="shared" si="135"/>
        <v>0.22390128205128207</v>
      </c>
      <c r="IC29" s="12">
        <v>554.5</v>
      </c>
      <c r="ID29" s="12">
        <v>402.91300000000001</v>
      </c>
      <c r="IE29" s="7">
        <f t="shared" si="137"/>
        <v>0.72662398557258789</v>
      </c>
      <c r="IF29" s="12">
        <f t="shared" si="197"/>
        <v>45598.446759999999</v>
      </c>
      <c r="IG29" s="12">
        <f t="shared" si="198"/>
        <v>3174.2</v>
      </c>
      <c r="IH29" s="7">
        <f t="shared" si="139"/>
        <v>6.9612020266981559E-2</v>
      </c>
      <c r="II29" s="7"/>
      <c r="IJ29" s="7"/>
      <c r="IK29" s="7"/>
      <c r="IL29" s="7"/>
      <c r="IM29" s="7"/>
      <c r="IN29" s="7"/>
      <c r="IO29" s="12"/>
      <c r="IP29" s="12"/>
      <c r="IQ29" s="7"/>
      <c r="IR29" s="12"/>
      <c r="IS29" s="12"/>
      <c r="IT29" s="7"/>
      <c r="IU29" s="12"/>
      <c r="IV29" s="12"/>
      <c r="IW29" s="7"/>
      <c r="IX29" s="12"/>
      <c r="IY29" s="12"/>
      <c r="IZ29" s="7"/>
      <c r="JA29" s="12"/>
      <c r="JB29" s="12"/>
      <c r="JC29" s="7"/>
      <c r="JD29" s="12"/>
      <c r="JE29" s="12"/>
      <c r="JF29" s="7"/>
      <c r="JG29" s="12"/>
      <c r="JH29" s="12"/>
      <c r="JI29" s="7"/>
      <c r="JJ29" s="12">
        <v>42424.246760000002</v>
      </c>
      <c r="JK29" s="12"/>
      <c r="JL29" s="7">
        <f t="shared" si="157"/>
        <v>0</v>
      </c>
      <c r="JM29" s="12"/>
      <c r="JN29" s="12"/>
      <c r="JO29" s="7"/>
      <c r="JP29" s="12"/>
      <c r="JQ29" s="12"/>
      <c r="JR29" s="7"/>
      <c r="JS29" s="12"/>
      <c r="JT29" s="12"/>
      <c r="JU29" s="7"/>
      <c r="JV29" s="12"/>
      <c r="JW29" s="12"/>
      <c r="JX29" s="7"/>
      <c r="JY29" s="12"/>
      <c r="JZ29" s="12"/>
      <c r="KA29" s="7"/>
      <c r="KB29" s="12"/>
      <c r="KC29" s="12"/>
      <c r="KD29" s="7"/>
      <c r="KE29" s="12"/>
      <c r="KF29" s="12"/>
      <c r="KG29" s="7"/>
      <c r="KH29" s="12"/>
      <c r="KI29" s="12"/>
      <c r="KJ29" s="7"/>
      <c r="KK29" s="12"/>
      <c r="KL29" s="12"/>
      <c r="KM29" s="7"/>
      <c r="KN29" s="12"/>
      <c r="KO29" s="12"/>
      <c r="KP29" s="7"/>
      <c r="KQ29" s="15"/>
      <c r="KR29" s="15"/>
      <c r="KS29" s="7"/>
      <c r="KT29" s="12"/>
      <c r="KU29" s="12"/>
      <c r="KV29" s="7"/>
      <c r="KW29" s="15">
        <v>3174.2</v>
      </c>
      <c r="KX29" s="15">
        <v>3174.2</v>
      </c>
      <c r="KY29" s="7">
        <f t="shared" si="182"/>
        <v>1</v>
      </c>
      <c r="KZ29" s="12">
        <f t="shared" si="188"/>
        <v>711713.38440999994</v>
      </c>
      <c r="LA29" s="12">
        <f t="shared" si="189"/>
        <v>534238.46766999993</v>
      </c>
      <c r="LB29" s="7">
        <f t="shared" si="184"/>
        <v>0.75063709545504176</v>
      </c>
    </row>
    <row r="30" spans="1:314" x14ac:dyDescent="0.25">
      <c r="A30" s="5" t="s">
        <v>240</v>
      </c>
      <c r="B30" s="2" t="s">
        <v>199</v>
      </c>
      <c r="C30" s="12">
        <f t="shared" si="190"/>
        <v>46735</v>
      </c>
      <c r="D30" s="12">
        <f t="shared" si="191"/>
        <v>28856.6</v>
      </c>
      <c r="E30" s="7">
        <f t="shared" si="192"/>
        <v>0.6174515887450519</v>
      </c>
      <c r="F30" s="12"/>
      <c r="G30" s="12"/>
      <c r="H30" s="12"/>
      <c r="I30" s="12">
        <v>46685</v>
      </c>
      <c r="J30" s="12">
        <v>28806.6</v>
      </c>
      <c r="K30" s="7">
        <f t="shared" si="185"/>
        <v>0.61704187640569774</v>
      </c>
      <c r="L30" s="12">
        <v>50</v>
      </c>
      <c r="M30" s="12">
        <v>50</v>
      </c>
      <c r="N30" s="7">
        <f t="shared" si="2"/>
        <v>1</v>
      </c>
      <c r="O30" s="12"/>
      <c r="P30" s="12"/>
      <c r="Q30" s="7"/>
      <c r="R30" s="12">
        <f t="shared" si="193"/>
        <v>1635.2516800000001</v>
      </c>
      <c r="S30" s="12">
        <f t="shared" si="194"/>
        <v>0</v>
      </c>
      <c r="T30" s="7">
        <f t="shared" si="5"/>
        <v>0</v>
      </c>
      <c r="U30" s="12"/>
      <c r="V30" s="12"/>
      <c r="W30" s="7"/>
      <c r="X30" s="12">
        <v>1168</v>
      </c>
      <c r="Y30" s="12">
        <v>0</v>
      </c>
      <c r="Z30" s="7">
        <f t="shared" si="9"/>
        <v>0</v>
      </c>
      <c r="AA30" s="12"/>
      <c r="AB30" s="12"/>
      <c r="AC30" s="7"/>
      <c r="AD30" s="12"/>
      <c r="AE30" s="12"/>
      <c r="AF30" s="7"/>
      <c r="AG30" s="12"/>
      <c r="AH30" s="12"/>
      <c r="AI30" s="7"/>
      <c r="AJ30" s="12"/>
      <c r="AK30" s="12"/>
      <c r="AL30" s="7"/>
      <c r="AM30" s="12"/>
      <c r="AN30" s="12"/>
      <c r="AO30" s="7"/>
      <c r="AP30" s="12"/>
      <c r="AQ30" s="12"/>
      <c r="AR30" s="7"/>
      <c r="AS30" s="12"/>
      <c r="AT30" s="12"/>
      <c r="AU30" s="7"/>
      <c r="AV30" s="12"/>
      <c r="AW30" s="12"/>
      <c r="AX30" s="7"/>
      <c r="AY30" s="12"/>
      <c r="AZ30" s="12"/>
      <c r="BA30" s="7"/>
      <c r="BB30" s="12"/>
      <c r="BC30" s="12"/>
      <c r="BD30" s="7"/>
      <c r="BE30" s="12"/>
      <c r="BF30" s="12"/>
      <c r="BG30" s="7"/>
      <c r="BH30" s="12"/>
      <c r="BI30" s="12"/>
      <c r="BJ30" s="7"/>
      <c r="BK30" s="12"/>
      <c r="BL30" s="12"/>
      <c r="BM30" s="7"/>
      <c r="BN30" s="12"/>
      <c r="BO30" s="12"/>
      <c r="BP30" s="7"/>
      <c r="BQ30" s="12"/>
      <c r="BR30" s="12"/>
      <c r="BS30" s="7"/>
      <c r="BT30" s="12"/>
      <c r="BU30" s="12"/>
      <c r="BV30" s="7"/>
      <c r="BW30" s="12"/>
      <c r="BX30" s="12"/>
      <c r="BY30" s="7"/>
      <c r="BZ30" s="12"/>
      <c r="CA30" s="12"/>
      <c r="CB30" s="7"/>
      <c r="CC30" s="12"/>
      <c r="CD30" s="12"/>
      <c r="CE30" s="7"/>
      <c r="CF30" s="12"/>
      <c r="CG30" s="12"/>
      <c r="CH30" s="7"/>
      <c r="CI30" s="12"/>
      <c r="CJ30" s="12"/>
      <c r="CK30" s="7"/>
      <c r="CL30" s="12"/>
      <c r="CM30" s="12"/>
      <c r="CN30" s="7"/>
      <c r="CO30" s="12"/>
      <c r="CP30" s="12"/>
      <c r="CQ30" s="7"/>
      <c r="CR30" s="12"/>
      <c r="CS30" s="12"/>
      <c r="CT30" s="7"/>
      <c r="CU30" s="12"/>
      <c r="CV30" s="12"/>
      <c r="CW30" s="7"/>
      <c r="CX30" s="12"/>
      <c r="CY30" s="12"/>
      <c r="CZ30" s="7"/>
      <c r="DA30" s="12"/>
      <c r="DB30" s="12"/>
      <c r="DC30" s="7"/>
      <c r="DD30" s="12"/>
      <c r="DE30" s="12"/>
      <c r="DF30" s="7"/>
      <c r="DG30" s="12">
        <v>467.25168000000002</v>
      </c>
      <c r="DH30" s="12">
        <v>0</v>
      </c>
      <c r="DI30" s="7">
        <f t="shared" si="60"/>
        <v>0</v>
      </c>
      <c r="DJ30" s="12"/>
      <c r="DK30" s="12"/>
      <c r="DL30" s="7"/>
      <c r="DM30" s="12"/>
      <c r="DN30" s="12"/>
      <c r="DO30" s="7"/>
      <c r="DP30" s="12"/>
      <c r="DQ30" s="12"/>
      <c r="DR30" s="7"/>
      <c r="DS30" s="12"/>
      <c r="DT30" s="12"/>
      <c r="DU30" s="7"/>
      <c r="DV30" s="12"/>
      <c r="DW30" s="12"/>
      <c r="DX30" s="7"/>
      <c r="DY30" s="12"/>
      <c r="DZ30" s="12"/>
      <c r="EA30" s="7"/>
      <c r="EB30" s="12"/>
      <c r="EC30" s="12"/>
      <c r="ED30" s="7"/>
      <c r="EE30" s="12"/>
      <c r="EF30" s="12"/>
      <c r="EG30" s="7"/>
      <c r="EH30" s="12"/>
      <c r="EI30" s="12"/>
      <c r="EJ30" s="7"/>
      <c r="EK30" s="12"/>
      <c r="EL30" s="12"/>
      <c r="EM30" s="7"/>
      <c r="EN30" s="12"/>
      <c r="EO30" s="12"/>
      <c r="EP30" s="7"/>
      <c r="EQ30" s="12"/>
      <c r="ER30" s="12"/>
      <c r="ES30" s="7"/>
      <c r="ET30" s="12"/>
      <c r="EU30" s="12"/>
      <c r="EV30" s="7"/>
      <c r="EW30" s="12"/>
      <c r="EX30" s="12"/>
      <c r="EY30" s="7"/>
      <c r="EZ30" s="12"/>
      <c r="FA30" s="12"/>
      <c r="FB30" s="7"/>
      <c r="FC30" s="12">
        <f t="shared" si="195"/>
        <v>30572.58</v>
      </c>
      <c r="FD30" s="12">
        <f t="shared" si="196"/>
        <v>20004.385259999995</v>
      </c>
      <c r="FE30" s="7">
        <f t="shared" si="88"/>
        <v>0.65432440637983424</v>
      </c>
      <c r="FF30" s="12">
        <v>173</v>
      </c>
      <c r="FG30" s="12">
        <v>86.4</v>
      </c>
      <c r="FH30" s="7">
        <f t="shared" si="90"/>
        <v>0.4994219653179191</v>
      </c>
      <c r="FI30" s="12">
        <v>33.799999999999997</v>
      </c>
      <c r="FJ30" s="12">
        <v>25.2</v>
      </c>
      <c r="FK30" s="7">
        <f t="shared" si="92"/>
        <v>0.74556213017751483</v>
      </c>
      <c r="FL30" s="12">
        <v>106.2</v>
      </c>
      <c r="FM30" s="12">
        <v>88.2</v>
      </c>
      <c r="FN30" s="7">
        <f t="shared" si="94"/>
        <v>0.83050847457627119</v>
      </c>
      <c r="FO30" s="12"/>
      <c r="FP30" s="12"/>
      <c r="FQ30" s="7"/>
      <c r="FR30" s="15"/>
      <c r="FS30" s="15"/>
      <c r="FT30" s="7"/>
      <c r="FU30" s="12"/>
      <c r="FV30" s="12"/>
      <c r="FW30" s="7"/>
      <c r="FX30" s="12"/>
      <c r="FY30" s="12"/>
      <c r="FZ30" s="7"/>
      <c r="GA30" s="12"/>
      <c r="GB30" s="12"/>
      <c r="GC30" s="7"/>
      <c r="GD30" s="12">
        <v>15296.7</v>
      </c>
      <c r="GE30" s="12">
        <v>8304.39</v>
      </c>
      <c r="GF30" s="7">
        <f t="shared" si="104"/>
        <v>0.54288768165682788</v>
      </c>
      <c r="GG30" s="12">
        <v>135</v>
      </c>
      <c r="GH30" s="12">
        <v>52.9</v>
      </c>
      <c r="GI30" s="7">
        <f t="shared" si="106"/>
        <v>0.39185185185185184</v>
      </c>
      <c r="GJ30" s="12">
        <v>12739.3</v>
      </c>
      <c r="GK30" s="12">
        <v>10250.183000000001</v>
      </c>
      <c r="GL30" s="7">
        <f t="shared" si="108"/>
        <v>0.80461116387870613</v>
      </c>
      <c r="GM30" s="12"/>
      <c r="GN30" s="12"/>
      <c r="GO30" s="7"/>
      <c r="GP30" s="12">
        <v>461.3</v>
      </c>
      <c r="GQ30" s="12">
        <v>169.5</v>
      </c>
      <c r="GR30" s="7">
        <f t="shared" si="112"/>
        <v>0.3674398439193583</v>
      </c>
      <c r="GS30" s="12">
        <v>94.08</v>
      </c>
      <c r="GT30" s="12">
        <v>94.08</v>
      </c>
      <c r="GU30" s="7">
        <f t="shared" si="114"/>
        <v>1</v>
      </c>
      <c r="GV30" s="12">
        <v>30.4</v>
      </c>
      <c r="GW30" s="12">
        <v>24.3</v>
      </c>
      <c r="GX30" s="7">
        <f t="shared" si="116"/>
        <v>0.79934210526315796</v>
      </c>
      <c r="GY30" s="12">
        <v>410</v>
      </c>
      <c r="GZ30" s="12">
        <v>137.02426</v>
      </c>
      <c r="HA30" s="7">
        <f t="shared" si="118"/>
        <v>0.33420551219512196</v>
      </c>
      <c r="HB30" s="12">
        <v>159.1</v>
      </c>
      <c r="HC30" s="12">
        <v>159.1</v>
      </c>
      <c r="HD30" s="7">
        <f t="shared" si="120"/>
        <v>1</v>
      </c>
      <c r="HE30" s="12"/>
      <c r="HF30" s="12"/>
      <c r="HG30" s="7"/>
      <c r="HH30" s="12"/>
      <c r="HI30" s="12"/>
      <c r="HJ30" s="7"/>
      <c r="HK30" s="12"/>
      <c r="HL30" s="12"/>
      <c r="HM30" s="7"/>
      <c r="HN30" s="12">
        <v>274</v>
      </c>
      <c r="HO30" s="12">
        <v>205.5</v>
      </c>
      <c r="HP30" s="7">
        <f t="shared" si="128"/>
        <v>0.75</v>
      </c>
      <c r="HQ30" s="12"/>
      <c r="HR30" s="12"/>
      <c r="HS30" s="7"/>
      <c r="HT30" s="12">
        <v>0.3</v>
      </c>
      <c r="HU30" s="12">
        <v>0.21</v>
      </c>
      <c r="HV30" s="7">
        <f t="shared" si="131"/>
        <v>0.7</v>
      </c>
      <c r="HW30" s="12">
        <v>72.5</v>
      </c>
      <c r="HX30" s="12">
        <v>48.6</v>
      </c>
      <c r="HY30" s="7">
        <f t="shared" si="133"/>
        <v>0.67034482758620695</v>
      </c>
      <c r="HZ30" s="12">
        <v>30</v>
      </c>
      <c r="IA30" s="12">
        <v>0</v>
      </c>
      <c r="IB30" s="7">
        <f t="shared" si="135"/>
        <v>0</v>
      </c>
      <c r="IC30" s="12">
        <v>556.9</v>
      </c>
      <c r="ID30" s="12">
        <v>358.798</v>
      </c>
      <c r="IE30" s="7">
        <f t="shared" si="137"/>
        <v>0.64427724905728145</v>
      </c>
      <c r="IF30" s="12">
        <f t="shared" si="197"/>
        <v>2222.2224500000002</v>
      </c>
      <c r="IG30" s="12">
        <f t="shared" si="198"/>
        <v>329.03964000000002</v>
      </c>
      <c r="IH30" s="7">
        <f t="shared" si="139"/>
        <v>0.14806782282304815</v>
      </c>
      <c r="II30" s="7"/>
      <c r="IJ30" s="7"/>
      <c r="IK30" s="7"/>
      <c r="IL30" s="7"/>
      <c r="IM30" s="7"/>
      <c r="IN30" s="7"/>
      <c r="IO30" s="12"/>
      <c r="IP30" s="12"/>
      <c r="IQ30" s="7"/>
      <c r="IR30" s="12"/>
      <c r="IS30" s="12"/>
      <c r="IT30" s="7"/>
      <c r="IU30" s="12"/>
      <c r="IV30" s="12"/>
      <c r="IW30" s="7"/>
      <c r="IX30" s="12"/>
      <c r="IY30" s="12"/>
      <c r="IZ30" s="7"/>
      <c r="JA30" s="12"/>
      <c r="JB30" s="12"/>
      <c r="JC30" s="7"/>
      <c r="JD30" s="12"/>
      <c r="JE30" s="12"/>
      <c r="JF30" s="7"/>
      <c r="JG30" s="12"/>
      <c r="JH30" s="12"/>
      <c r="JI30" s="7"/>
      <c r="JJ30" s="12">
        <v>2222.2224500000002</v>
      </c>
      <c r="JK30" s="12">
        <v>329.03964000000002</v>
      </c>
      <c r="JL30" s="7">
        <f t="shared" si="157"/>
        <v>0.14806782282304815</v>
      </c>
      <c r="JM30" s="12"/>
      <c r="JN30" s="12"/>
      <c r="JO30" s="7"/>
      <c r="JP30" s="12"/>
      <c r="JQ30" s="12"/>
      <c r="JR30" s="7"/>
      <c r="JS30" s="12"/>
      <c r="JT30" s="12"/>
      <c r="JU30" s="7"/>
      <c r="JV30" s="12"/>
      <c r="JW30" s="12"/>
      <c r="JX30" s="7"/>
      <c r="JY30" s="12"/>
      <c r="JZ30" s="12"/>
      <c r="KA30" s="7"/>
      <c r="KB30" s="12"/>
      <c r="KC30" s="12"/>
      <c r="KD30" s="7"/>
      <c r="KE30" s="12"/>
      <c r="KF30" s="12"/>
      <c r="KG30" s="7"/>
      <c r="KH30" s="12"/>
      <c r="KI30" s="12"/>
      <c r="KJ30" s="7"/>
      <c r="KK30" s="12"/>
      <c r="KL30" s="12"/>
      <c r="KM30" s="7"/>
      <c r="KN30" s="12"/>
      <c r="KO30" s="12"/>
      <c r="KP30" s="7"/>
      <c r="KQ30" s="15"/>
      <c r="KR30" s="15"/>
      <c r="KS30" s="7"/>
      <c r="KT30" s="12"/>
      <c r="KU30" s="12"/>
      <c r="KV30" s="7"/>
      <c r="KW30" s="15"/>
      <c r="KX30" s="15"/>
      <c r="KY30" s="7"/>
      <c r="KZ30" s="12">
        <f t="shared" si="188"/>
        <v>81165.054130000004</v>
      </c>
      <c r="LA30" s="12">
        <f t="shared" si="189"/>
        <v>49190.024899999997</v>
      </c>
      <c r="LB30" s="7">
        <f t="shared" si="184"/>
        <v>0.60604930813221147</v>
      </c>
    </row>
    <row r="31" spans="1:314" x14ac:dyDescent="0.25">
      <c r="A31" s="5" t="s">
        <v>241</v>
      </c>
      <c r="B31" s="2" t="s">
        <v>200</v>
      </c>
      <c r="C31" s="12">
        <f t="shared" si="190"/>
        <v>185595.1</v>
      </c>
      <c r="D31" s="12">
        <f t="shared" si="191"/>
        <v>126342.6</v>
      </c>
      <c r="E31" s="7">
        <f t="shared" si="192"/>
        <v>0.68074318772424491</v>
      </c>
      <c r="F31" s="12"/>
      <c r="G31" s="12"/>
      <c r="H31" s="12"/>
      <c r="I31" s="12">
        <v>171289</v>
      </c>
      <c r="J31" s="12">
        <v>125286.6</v>
      </c>
      <c r="K31" s="7">
        <f t="shared" si="185"/>
        <v>0.73143400918914825</v>
      </c>
      <c r="L31" s="12">
        <v>14306.1</v>
      </c>
      <c r="M31" s="12">
        <v>1056</v>
      </c>
      <c r="N31" s="7">
        <f t="shared" si="2"/>
        <v>7.3814666470945964E-2</v>
      </c>
      <c r="O31" s="12"/>
      <c r="P31" s="12"/>
      <c r="Q31" s="7"/>
      <c r="R31" s="12">
        <f t="shared" si="193"/>
        <v>211934.36716999998</v>
      </c>
      <c r="S31" s="12">
        <f t="shared" si="194"/>
        <v>73704.964019999999</v>
      </c>
      <c r="T31" s="7">
        <f t="shared" si="5"/>
        <v>0.34777259112901998</v>
      </c>
      <c r="U31" s="12">
        <v>70784.5</v>
      </c>
      <c r="V31" s="12">
        <v>46552.4</v>
      </c>
      <c r="W31" s="7">
        <f t="shared" si="7"/>
        <v>0.6576637540704533</v>
      </c>
      <c r="X31" s="12">
        <v>11701.9</v>
      </c>
      <c r="Y31" s="12">
        <v>1030.6959099999999</v>
      </c>
      <c r="Z31" s="7">
        <f t="shared" si="9"/>
        <v>8.8079364034900312E-2</v>
      </c>
      <c r="AA31" s="12"/>
      <c r="AB31" s="12"/>
      <c r="AC31" s="7"/>
      <c r="AD31" s="12">
        <v>1634.2</v>
      </c>
      <c r="AE31" s="12">
        <v>0</v>
      </c>
      <c r="AF31" s="7">
        <f t="shared" si="13"/>
        <v>0</v>
      </c>
      <c r="AG31" s="12"/>
      <c r="AH31" s="12"/>
      <c r="AI31" s="7"/>
      <c r="AJ31" s="12"/>
      <c r="AK31" s="12"/>
      <c r="AL31" s="7"/>
      <c r="AM31" s="12"/>
      <c r="AN31" s="12"/>
      <c r="AO31" s="7"/>
      <c r="AP31" s="12"/>
      <c r="AQ31" s="12"/>
      <c r="AR31" s="7"/>
      <c r="AS31" s="12"/>
      <c r="AT31" s="12"/>
      <c r="AU31" s="7"/>
      <c r="AV31" s="12"/>
      <c r="AW31" s="12"/>
      <c r="AX31" s="7"/>
      <c r="AY31" s="12">
        <v>93145.76</v>
      </c>
      <c r="AZ31" s="12">
        <v>1686.3779999999999</v>
      </c>
      <c r="BA31" s="7">
        <f t="shared" si="22"/>
        <v>1.8104721030780146E-2</v>
      </c>
      <c r="BB31" s="12"/>
      <c r="BC31" s="12"/>
      <c r="BD31" s="7"/>
      <c r="BE31" s="12"/>
      <c r="BF31" s="12"/>
      <c r="BG31" s="7"/>
      <c r="BH31" s="12"/>
      <c r="BI31" s="12"/>
      <c r="BJ31" s="7"/>
      <c r="BK31" s="12">
        <v>1782</v>
      </c>
      <c r="BL31" s="12">
        <v>0</v>
      </c>
      <c r="BM31" s="7">
        <f t="shared" si="29"/>
        <v>0</v>
      </c>
      <c r="BN31" s="12"/>
      <c r="BO31" s="12"/>
      <c r="BP31" s="7"/>
      <c r="BQ31" s="12"/>
      <c r="BR31" s="12"/>
      <c r="BS31" s="7"/>
      <c r="BT31" s="12"/>
      <c r="BU31" s="12"/>
      <c r="BV31" s="7"/>
      <c r="BW31" s="12"/>
      <c r="BX31" s="12"/>
      <c r="BY31" s="7"/>
      <c r="BZ31" s="12"/>
      <c r="CA31" s="12"/>
      <c r="CB31" s="7"/>
      <c r="CC31" s="12"/>
      <c r="CD31" s="12"/>
      <c r="CE31" s="7"/>
      <c r="CF31" s="12"/>
      <c r="CG31" s="12"/>
      <c r="CH31" s="7"/>
      <c r="CI31" s="12">
        <v>2142</v>
      </c>
      <c r="CJ31" s="12">
        <v>0</v>
      </c>
      <c r="CK31" s="7">
        <f t="shared" si="45"/>
        <v>0</v>
      </c>
      <c r="CL31" s="12">
        <v>761.6</v>
      </c>
      <c r="CM31" s="12">
        <v>535</v>
      </c>
      <c r="CN31" s="7">
        <f t="shared" si="47"/>
        <v>0.70246848739495793</v>
      </c>
      <c r="CO31" s="12">
        <v>62.697920000000003</v>
      </c>
      <c r="CP31" s="12">
        <v>62.697920000000003</v>
      </c>
      <c r="CQ31" s="7">
        <f t="shared" si="49"/>
        <v>1</v>
      </c>
      <c r="CR31" s="12"/>
      <c r="CS31" s="12"/>
      <c r="CT31" s="7"/>
      <c r="CU31" s="12">
        <v>1873.7717</v>
      </c>
      <c r="CV31" s="12">
        <v>880.67172000000005</v>
      </c>
      <c r="CW31" s="7">
        <f t="shared" si="52"/>
        <v>0.46999947752439641</v>
      </c>
      <c r="CX31" s="12">
        <v>50</v>
      </c>
      <c r="CY31" s="12">
        <v>50</v>
      </c>
      <c r="CZ31" s="7">
        <f t="shared" si="54"/>
        <v>1</v>
      </c>
      <c r="DA31" s="12"/>
      <c r="DB31" s="12"/>
      <c r="DC31" s="7"/>
      <c r="DD31" s="12"/>
      <c r="DE31" s="12"/>
      <c r="DF31" s="7"/>
      <c r="DG31" s="12">
        <v>628.26408000000004</v>
      </c>
      <c r="DH31" s="12">
        <v>0</v>
      </c>
      <c r="DI31" s="7">
        <f t="shared" si="60"/>
        <v>0</v>
      </c>
      <c r="DJ31" s="12"/>
      <c r="DK31" s="12"/>
      <c r="DL31" s="7"/>
      <c r="DM31" s="12"/>
      <c r="DN31" s="12"/>
      <c r="DO31" s="7"/>
      <c r="DP31" s="12"/>
      <c r="DQ31" s="12"/>
      <c r="DR31" s="7"/>
      <c r="DS31" s="12"/>
      <c r="DT31" s="12"/>
      <c r="DU31" s="7"/>
      <c r="DV31" s="12"/>
      <c r="DW31" s="12"/>
      <c r="DX31" s="7"/>
      <c r="DY31" s="12"/>
      <c r="DZ31" s="12"/>
      <c r="EA31" s="7"/>
      <c r="EB31" s="12"/>
      <c r="EC31" s="12"/>
      <c r="ED31" s="7"/>
      <c r="EE31" s="12">
        <v>100</v>
      </c>
      <c r="EF31" s="12">
        <v>100</v>
      </c>
      <c r="EG31" s="7">
        <f t="shared" si="75"/>
        <v>1</v>
      </c>
      <c r="EH31" s="12"/>
      <c r="EI31" s="12"/>
      <c r="EJ31" s="7"/>
      <c r="EK31" s="12">
        <v>25099.870470000002</v>
      </c>
      <c r="EL31" s="12">
        <v>22807.120470000002</v>
      </c>
      <c r="EM31" s="7">
        <f t="shared" si="78"/>
        <v>0.90865490709442698</v>
      </c>
      <c r="EN31" s="12"/>
      <c r="EO31" s="12"/>
      <c r="EP31" s="7"/>
      <c r="EQ31" s="12"/>
      <c r="ER31" s="12"/>
      <c r="ES31" s="7"/>
      <c r="ET31" s="12"/>
      <c r="EU31" s="12"/>
      <c r="EV31" s="7"/>
      <c r="EW31" s="12"/>
      <c r="EX31" s="12"/>
      <c r="EY31" s="7"/>
      <c r="EZ31" s="12">
        <v>2167.8029999999999</v>
      </c>
      <c r="FA31" s="12">
        <v>0</v>
      </c>
      <c r="FB31" s="7">
        <f t="shared" si="86"/>
        <v>0</v>
      </c>
      <c r="FC31" s="12">
        <f t="shared" si="195"/>
        <v>158613.74000000002</v>
      </c>
      <c r="FD31" s="12">
        <f t="shared" si="196"/>
        <v>117184.349</v>
      </c>
      <c r="FE31" s="7">
        <f t="shared" si="88"/>
        <v>0.7388032650891404</v>
      </c>
      <c r="FF31" s="12">
        <v>1697</v>
      </c>
      <c r="FG31" s="12">
        <v>1131.2</v>
      </c>
      <c r="FH31" s="7">
        <f t="shared" si="90"/>
        <v>0.66658809664113139</v>
      </c>
      <c r="FI31" s="12">
        <v>117.9</v>
      </c>
      <c r="FJ31" s="12">
        <v>88.2</v>
      </c>
      <c r="FK31" s="7">
        <f t="shared" si="92"/>
        <v>0.74809160305343514</v>
      </c>
      <c r="FL31" s="12">
        <v>212.4</v>
      </c>
      <c r="FM31" s="12">
        <v>166.71299999999999</v>
      </c>
      <c r="FN31" s="7">
        <f t="shared" si="94"/>
        <v>0.78490112994350281</v>
      </c>
      <c r="FO31" s="12"/>
      <c r="FP31" s="12"/>
      <c r="FQ31" s="7"/>
      <c r="FR31" s="15"/>
      <c r="FS31" s="15"/>
      <c r="FT31" s="7"/>
      <c r="FU31" s="12"/>
      <c r="FV31" s="12"/>
      <c r="FW31" s="7"/>
      <c r="FX31" s="12"/>
      <c r="FY31" s="12"/>
      <c r="FZ31" s="7"/>
      <c r="GA31" s="12"/>
      <c r="GB31" s="12"/>
      <c r="GC31" s="7"/>
      <c r="GD31" s="12">
        <v>53998.6</v>
      </c>
      <c r="GE31" s="12">
        <v>36131.887000000002</v>
      </c>
      <c r="GF31" s="7">
        <f t="shared" si="104"/>
        <v>0.6691263662391248</v>
      </c>
      <c r="GG31" s="12">
        <v>617.70000000000005</v>
      </c>
      <c r="GH31" s="12">
        <v>240</v>
      </c>
      <c r="GI31" s="7">
        <f t="shared" si="106"/>
        <v>0.38853812530354537</v>
      </c>
      <c r="GJ31" s="12">
        <v>90374.1</v>
      </c>
      <c r="GK31" s="12">
        <v>71898.142999999996</v>
      </c>
      <c r="GL31" s="7">
        <f t="shared" si="108"/>
        <v>0.79556137211878175</v>
      </c>
      <c r="GM31" s="12">
        <v>44.2</v>
      </c>
      <c r="GN31" s="12">
        <v>32.57</v>
      </c>
      <c r="GO31" s="7">
        <f t="shared" si="110"/>
        <v>0.73687782805429858</v>
      </c>
      <c r="GP31" s="12">
        <v>2558</v>
      </c>
      <c r="GQ31" s="12">
        <v>852</v>
      </c>
      <c r="GR31" s="7">
        <f t="shared" si="112"/>
        <v>0.33307271305707586</v>
      </c>
      <c r="GS31" s="12">
        <v>282.24</v>
      </c>
      <c r="GT31" s="12">
        <v>282.24</v>
      </c>
      <c r="GU31" s="7">
        <f t="shared" si="114"/>
        <v>1</v>
      </c>
      <c r="GV31" s="12">
        <v>60.7</v>
      </c>
      <c r="GW31" s="12">
        <v>39.9</v>
      </c>
      <c r="GX31" s="7">
        <f t="shared" si="116"/>
        <v>0.65733113673805599</v>
      </c>
      <c r="GY31" s="12">
        <v>4624.1000000000004</v>
      </c>
      <c r="GZ31" s="12">
        <v>3493.2020000000002</v>
      </c>
      <c r="HA31" s="7">
        <f t="shared" si="118"/>
        <v>0.75543392227676731</v>
      </c>
      <c r="HB31" s="12">
        <v>1235.5</v>
      </c>
      <c r="HC31" s="12">
        <v>925</v>
      </c>
      <c r="HD31" s="7">
        <f t="shared" si="120"/>
        <v>0.74868474301902066</v>
      </c>
      <c r="HE31" s="12"/>
      <c r="HF31" s="12"/>
      <c r="HG31" s="7"/>
      <c r="HH31" s="12"/>
      <c r="HI31" s="12"/>
      <c r="HJ31" s="7"/>
      <c r="HK31" s="12"/>
      <c r="HL31" s="12"/>
      <c r="HM31" s="7"/>
      <c r="HN31" s="12">
        <v>1529.4</v>
      </c>
      <c r="HO31" s="12">
        <v>1147.2</v>
      </c>
      <c r="HP31" s="7">
        <f t="shared" si="128"/>
        <v>0.75009807767752057</v>
      </c>
      <c r="HQ31" s="12"/>
      <c r="HR31" s="12"/>
      <c r="HS31" s="7"/>
      <c r="HT31" s="12">
        <v>7.7</v>
      </c>
      <c r="HU31" s="12">
        <v>5.7</v>
      </c>
      <c r="HV31" s="7">
        <f t="shared" si="131"/>
        <v>0.74025974025974028</v>
      </c>
      <c r="HW31" s="12">
        <v>575.4</v>
      </c>
      <c r="HX31" s="12">
        <v>384</v>
      </c>
      <c r="HY31" s="7">
        <f t="shared" si="133"/>
        <v>0.667361835245047</v>
      </c>
      <c r="HZ31" s="12">
        <v>79.5</v>
      </c>
      <c r="IA31" s="12">
        <v>0</v>
      </c>
      <c r="IB31" s="7">
        <f t="shared" si="135"/>
        <v>0</v>
      </c>
      <c r="IC31" s="12">
        <v>599.29999999999995</v>
      </c>
      <c r="ID31" s="12">
        <v>366.39400000000001</v>
      </c>
      <c r="IE31" s="7">
        <f t="shared" si="137"/>
        <v>0.61136993158685138</v>
      </c>
      <c r="IF31" s="12">
        <f t="shared" si="197"/>
        <v>5866.1113399999995</v>
      </c>
      <c r="IG31" s="12">
        <f t="shared" si="198"/>
        <v>0</v>
      </c>
      <c r="IH31" s="7">
        <f t="shared" si="139"/>
        <v>0</v>
      </c>
      <c r="II31" s="7"/>
      <c r="IJ31" s="7"/>
      <c r="IK31" s="7"/>
      <c r="IL31" s="7"/>
      <c r="IM31" s="7"/>
      <c r="IN31" s="7"/>
      <c r="IO31" s="12"/>
      <c r="IP31" s="12"/>
      <c r="IQ31" s="7"/>
      <c r="IR31" s="12"/>
      <c r="IS31" s="12"/>
      <c r="IT31" s="7"/>
      <c r="IU31" s="12"/>
      <c r="IV31" s="12"/>
      <c r="IW31" s="7"/>
      <c r="IX31" s="12"/>
      <c r="IY31" s="12"/>
      <c r="IZ31" s="7"/>
      <c r="JA31" s="12"/>
      <c r="JB31" s="12"/>
      <c r="JC31" s="7"/>
      <c r="JD31" s="12"/>
      <c r="JE31" s="12"/>
      <c r="JF31" s="7"/>
      <c r="JG31" s="12">
        <v>2807.45</v>
      </c>
      <c r="JH31" s="12">
        <v>0</v>
      </c>
      <c r="JI31" s="7">
        <f t="shared" si="155"/>
        <v>0</v>
      </c>
      <c r="JJ31" s="12">
        <v>3030.3033399999999</v>
      </c>
      <c r="JK31" s="12"/>
      <c r="JL31" s="7">
        <f t="shared" si="157"/>
        <v>0</v>
      </c>
      <c r="JM31" s="12">
        <v>28.358000000000001</v>
      </c>
      <c r="JN31" s="12">
        <v>0</v>
      </c>
      <c r="JO31" s="7">
        <f t="shared" si="159"/>
        <v>0</v>
      </c>
      <c r="JP31" s="12"/>
      <c r="JQ31" s="12"/>
      <c r="JR31" s="7"/>
      <c r="JS31" s="12"/>
      <c r="JT31" s="12"/>
      <c r="JU31" s="7"/>
      <c r="JV31" s="12"/>
      <c r="JW31" s="12"/>
      <c r="JX31" s="7"/>
      <c r="JY31" s="12"/>
      <c r="JZ31" s="12"/>
      <c r="KA31" s="7"/>
      <c r="KB31" s="12"/>
      <c r="KC31" s="12"/>
      <c r="KD31" s="7"/>
      <c r="KE31" s="12"/>
      <c r="KF31" s="12"/>
      <c r="KG31" s="7"/>
      <c r="KH31" s="12"/>
      <c r="KI31" s="12"/>
      <c r="KJ31" s="7"/>
      <c r="KK31" s="12"/>
      <c r="KL31" s="12"/>
      <c r="KM31" s="7"/>
      <c r="KN31" s="12"/>
      <c r="KO31" s="12"/>
      <c r="KP31" s="7"/>
      <c r="KQ31" s="15"/>
      <c r="KR31" s="15"/>
      <c r="KS31" s="7"/>
      <c r="KT31" s="12"/>
      <c r="KU31" s="12"/>
      <c r="KV31" s="7"/>
      <c r="KW31" s="15"/>
      <c r="KX31" s="15"/>
      <c r="KY31" s="7"/>
      <c r="KZ31" s="12">
        <f t="shared" si="188"/>
        <v>562009.3185099999</v>
      </c>
      <c r="LA31" s="12">
        <f t="shared" si="189"/>
        <v>317231.91301999998</v>
      </c>
      <c r="LB31" s="7">
        <f t="shared" si="184"/>
        <v>0.56446023681786239</v>
      </c>
    </row>
    <row r="32" spans="1:314" x14ac:dyDescent="0.25">
      <c r="A32" s="5" t="s">
        <v>242</v>
      </c>
      <c r="B32" s="2" t="s">
        <v>201</v>
      </c>
      <c r="C32" s="12">
        <f t="shared" si="190"/>
        <v>123876.4</v>
      </c>
      <c r="D32" s="12">
        <f t="shared" si="191"/>
        <v>111150.554</v>
      </c>
      <c r="E32" s="7">
        <f t="shared" si="192"/>
        <v>0.89726981087600233</v>
      </c>
      <c r="F32" s="12"/>
      <c r="G32" s="12"/>
      <c r="H32" s="12"/>
      <c r="I32" s="12">
        <v>106358</v>
      </c>
      <c r="J32" s="12">
        <v>106358</v>
      </c>
      <c r="K32" s="7">
        <f t="shared" si="185"/>
        <v>1</v>
      </c>
      <c r="L32" s="12">
        <v>17518.400000000001</v>
      </c>
      <c r="M32" s="12">
        <v>4792.5540000000001</v>
      </c>
      <c r="N32" s="7">
        <f t="shared" si="2"/>
        <v>0.27357258653758332</v>
      </c>
      <c r="O32" s="12"/>
      <c r="P32" s="12"/>
      <c r="Q32" s="7"/>
      <c r="R32" s="12">
        <f t="shared" si="193"/>
        <v>189933.88575000002</v>
      </c>
      <c r="S32" s="12">
        <f t="shared" si="194"/>
        <v>98961.329639999996</v>
      </c>
      <c r="T32" s="7">
        <f t="shared" si="5"/>
        <v>0.52103040618174679</v>
      </c>
      <c r="U32" s="12">
        <v>85950.8</v>
      </c>
      <c r="V32" s="12">
        <v>71902</v>
      </c>
      <c r="W32" s="7">
        <f t="shared" si="7"/>
        <v>0.83654835091703628</v>
      </c>
      <c r="X32" s="12">
        <v>11725</v>
      </c>
      <c r="Y32" s="12">
        <v>8403.6071200000006</v>
      </c>
      <c r="Z32" s="7">
        <f t="shared" si="9"/>
        <v>0.71672555394456294</v>
      </c>
      <c r="AA32" s="12"/>
      <c r="AB32" s="12"/>
      <c r="AC32" s="7"/>
      <c r="AD32" s="12"/>
      <c r="AE32" s="12"/>
      <c r="AF32" s="7"/>
      <c r="AG32" s="12"/>
      <c r="AH32" s="12"/>
      <c r="AI32" s="7"/>
      <c r="AJ32" s="12"/>
      <c r="AK32" s="12"/>
      <c r="AL32" s="7"/>
      <c r="AM32" s="12"/>
      <c r="AN32" s="12"/>
      <c r="AO32" s="7"/>
      <c r="AP32" s="12">
        <v>147.66149999999999</v>
      </c>
      <c r="AQ32" s="12">
        <v>147.66149999999999</v>
      </c>
      <c r="AR32" s="7">
        <f t="shared" si="18"/>
        <v>1</v>
      </c>
      <c r="AS32" s="12"/>
      <c r="AT32" s="12"/>
      <c r="AU32" s="7"/>
      <c r="AV32" s="12">
        <v>5766.3514999999998</v>
      </c>
      <c r="AW32" s="12">
        <v>5766.3514999999998</v>
      </c>
      <c r="AX32" s="7">
        <f t="shared" si="21"/>
        <v>1</v>
      </c>
      <c r="AY32" s="12"/>
      <c r="AZ32" s="12"/>
      <c r="BA32" s="7"/>
      <c r="BB32" s="12"/>
      <c r="BC32" s="12"/>
      <c r="BD32" s="7"/>
      <c r="BE32" s="12">
        <v>35835.834750000002</v>
      </c>
      <c r="BF32" s="12">
        <v>0</v>
      </c>
      <c r="BG32" s="7">
        <f t="shared" si="26"/>
        <v>0</v>
      </c>
      <c r="BH32" s="12"/>
      <c r="BI32" s="12"/>
      <c r="BJ32" s="7"/>
      <c r="BK32" s="12">
        <v>31977</v>
      </c>
      <c r="BL32" s="12">
        <v>0</v>
      </c>
      <c r="BM32" s="7">
        <f t="shared" si="29"/>
        <v>0</v>
      </c>
      <c r="BN32" s="12"/>
      <c r="BO32" s="12"/>
      <c r="BP32" s="7"/>
      <c r="BQ32" s="12"/>
      <c r="BR32" s="12"/>
      <c r="BS32" s="7"/>
      <c r="BT32" s="12"/>
      <c r="BU32" s="12"/>
      <c r="BV32" s="7"/>
      <c r="BW32" s="12">
        <v>3207.52</v>
      </c>
      <c r="BX32" s="12">
        <v>565.15911000000006</v>
      </c>
      <c r="BY32" s="7">
        <f t="shared" si="37"/>
        <v>0.17619815620791143</v>
      </c>
      <c r="BZ32" s="12"/>
      <c r="CA32" s="12"/>
      <c r="CB32" s="7"/>
      <c r="CC32" s="12"/>
      <c r="CD32" s="12"/>
      <c r="CE32" s="7"/>
      <c r="CF32" s="12"/>
      <c r="CG32" s="12"/>
      <c r="CH32" s="7"/>
      <c r="CI32" s="12"/>
      <c r="CJ32" s="12"/>
      <c r="CK32" s="7"/>
      <c r="CL32" s="12">
        <v>447</v>
      </c>
      <c r="CM32" s="12">
        <v>409.3</v>
      </c>
      <c r="CN32" s="7">
        <f t="shared" si="47"/>
        <v>0.91565995525727073</v>
      </c>
      <c r="CO32" s="12">
        <v>79.019829999999999</v>
      </c>
      <c r="CP32" s="12">
        <v>79.019829999999999</v>
      </c>
      <c r="CQ32" s="7">
        <f t="shared" si="49"/>
        <v>1</v>
      </c>
      <c r="CR32" s="12"/>
      <c r="CS32" s="12"/>
      <c r="CT32" s="7"/>
      <c r="CU32" s="12"/>
      <c r="CV32" s="12"/>
      <c r="CW32" s="7"/>
      <c r="CX32" s="12">
        <v>150</v>
      </c>
      <c r="CY32" s="12">
        <v>150</v>
      </c>
      <c r="CZ32" s="7">
        <f t="shared" si="54"/>
        <v>1</v>
      </c>
      <c r="DA32" s="12">
        <v>4675.8974600000001</v>
      </c>
      <c r="DB32" s="12">
        <v>4675.4298699999999</v>
      </c>
      <c r="DC32" s="7">
        <f t="shared" si="56"/>
        <v>0.9998999999456788</v>
      </c>
      <c r="DD32" s="12"/>
      <c r="DE32" s="12"/>
      <c r="DF32" s="7"/>
      <c r="DG32" s="12"/>
      <c r="DH32" s="12"/>
      <c r="DI32" s="7"/>
      <c r="DJ32" s="12">
        <v>5131.8007100000004</v>
      </c>
      <c r="DK32" s="12">
        <v>5131.8007100000004</v>
      </c>
      <c r="DL32" s="7">
        <f t="shared" si="62"/>
        <v>1</v>
      </c>
      <c r="DM32" s="12"/>
      <c r="DN32" s="12"/>
      <c r="DO32" s="7"/>
      <c r="DP32" s="12"/>
      <c r="DQ32" s="12"/>
      <c r="DR32" s="7"/>
      <c r="DS32" s="12"/>
      <c r="DT32" s="12"/>
      <c r="DU32" s="7"/>
      <c r="DV32" s="12"/>
      <c r="DW32" s="12"/>
      <c r="DX32" s="7"/>
      <c r="DY32" s="12"/>
      <c r="DZ32" s="12"/>
      <c r="EA32" s="7"/>
      <c r="EB32" s="12"/>
      <c r="EC32" s="12"/>
      <c r="ED32" s="7"/>
      <c r="EE32" s="12">
        <v>100</v>
      </c>
      <c r="EF32" s="12">
        <v>100</v>
      </c>
      <c r="EG32" s="7">
        <f t="shared" si="75"/>
        <v>1</v>
      </c>
      <c r="EH32" s="12"/>
      <c r="EI32" s="12"/>
      <c r="EJ32" s="7"/>
      <c r="EK32" s="12">
        <v>4740</v>
      </c>
      <c r="EL32" s="12">
        <v>1631</v>
      </c>
      <c r="EM32" s="7">
        <f t="shared" si="78"/>
        <v>0.34409282700421939</v>
      </c>
      <c r="EN32" s="12"/>
      <c r="EO32" s="12"/>
      <c r="EP32" s="7"/>
      <c r="EQ32" s="12"/>
      <c r="ER32" s="12"/>
      <c r="ES32" s="7"/>
      <c r="ET32" s="12"/>
      <c r="EU32" s="12"/>
      <c r="EV32" s="7"/>
      <c r="EW32" s="12"/>
      <c r="EX32" s="12"/>
      <c r="EY32" s="7"/>
      <c r="EZ32" s="12"/>
      <c r="FA32" s="12"/>
      <c r="FB32" s="7"/>
      <c r="FC32" s="12">
        <f t="shared" si="195"/>
        <v>210705.98000000007</v>
      </c>
      <c r="FD32" s="12">
        <f t="shared" si="196"/>
        <v>174532.45162000001</v>
      </c>
      <c r="FE32" s="7">
        <f t="shared" si="88"/>
        <v>0.82832225084451783</v>
      </c>
      <c r="FF32" s="12">
        <v>2720</v>
      </c>
      <c r="FG32" s="12">
        <v>2040.3</v>
      </c>
      <c r="FH32" s="7">
        <f t="shared" si="90"/>
        <v>0.75011029411764707</v>
      </c>
      <c r="FI32" s="12">
        <v>168.5</v>
      </c>
      <c r="FJ32" s="12">
        <v>126</v>
      </c>
      <c r="FK32" s="7">
        <f t="shared" si="92"/>
        <v>0.74777448071216612</v>
      </c>
      <c r="FL32" s="12">
        <v>192.8</v>
      </c>
      <c r="FM32" s="12">
        <v>129.30000000000001</v>
      </c>
      <c r="FN32" s="7">
        <f t="shared" si="94"/>
        <v>0.67064315352697101</v>
      </c>
      <c r="FO32" s="12"/>
      <c r="FP32" s="12"/>
      <c r="FQ32" s="7"/>
      <c r="FR32" s="15"/>
      <c r="FS32" s="15"/>
      <c r="FT32" s="7"/>
      <c r="FU32" s="12"/>
      <c r="FV32" s="12"/>
      <c r="FW32" s="7"/>
      <c r="FX32" s="12"/>
      <c r="FY32" s="12"/>
      <c r="FZ32" s="7"/>
      <c r="GA32" s="12"/>
      <c r="GB32" s="12"/>
      <c r="GC32" s="7"/>
      <c r="GD32" s="12">
        <v>54337.5</v>
      </c>
      <c r="GE32" s="12">
        <v>40381.777999999998</v>
      </c>
      <c r="GF32" s="7">
        <f t="shared" si="104"/>
        <v>0.74316591672417753</v>
      </c>
      <c r="GG32" s="12">
        <v>892.5</v>
      </c>
      <c r="GH32" s="12">
        <v>538</v>
      </c>
      <c r="GI32" s="7">
        <f t="shared" si="106"/>
        <v>0.60280112044817924</v>
      </c>
      <c r="GJ32" s="12">
        <v>128933.6</v>
      </c>
      <c r="GK32" s="12">
        <v>115773.872</v>
      </c>
      <c r="GL32" s="7">
        <f t="shared" si="108"/>
        <v>0.89793406838868994</v>
      </c>
      <c r="GM32" s="12"/>
      <c r="GN32" s="12"/>
      <c r="GO32" s="7"/>
      <c r="GP32" s="12">
        <v>6656.3</v>
      </c>
      <c r="GQ32" s="12">
        <v>2469.6999999999998</v>
      </c>
      <c r="GR32" s="7">
        <f t="shared" si="112"/>
        <v>0.3710319546895422</v>
      </c>
      <c r="GS32" s="12">
        <v>1775.76</v>
      </c>
      <c r="GT32" s="12">
        <v>1775.76</v>
      </c>
      <c r="GU32" s="7">
        <f t="shared" si="114"/>
        <v>1</v>
      </c>
      <c r="GV32" s="12">
        <v>91.1</v>
      </c>
      <c r="GW32" s="12">
        <v>53.4</v>
      </c>
      <c r="GX32" s="7">
        <f t="shared" si="116"/>
        <v>0.5861690450054885</v>
      </c>
      <c r="GY32" s="12">
        <v>11473.6</v>
      </c>
      <c r="GZ32" s="12">
        <v>9004.7476200000001</v>
      </c>
      <c r="HA32" s="7">
        <f t="shared" si="118"/>
        <v>0.78482321328963878</v>
      </c>
      <c r="HB32" s="12">
        <v>1731.6</v>
      </c>
      <c r="HC32" s="12">
        <v>981</v>
      </c>
      <c r="HD32" s="7">
        <f t="shared" si="120"/>
        <v>0.56652806652806653</v>
      </c>
      <c r="HE32" s="12"/>
      <c r="HF32" s="12"/>
      <c r="HG32" s="7"/>
      <c r="HH32" s="12"/>
      <c r="HI32" s="12"/>
      <c r="HJ32" s="7"/>
      <c r="HK32" s="12"/>
      <c r="HL32" s="12"/>
      <c r="HM32" s="7"/>
      <c r="HN32" s="12">
        <v>1185.2</v>
      </c>
      <c r="HO32" s="12">
        <v>888.9</v>
      </c>
      <c r="HP32" s="7">
        <f t="shared" si="128"/>
        <v>0.75</v>
      </c>
      <c r="HQ32" s="12"/>
      <c r="HR32" s="12"/>
      <c r="HS32" s="7"/>
      <c r="HT32" s="12">
        <v>9.92</v>
      </c>
      <c r="HU32" s="12">
        <v>7.11</v>
      </c>
      <c r="HV32" s="7">
        <f t="shared" si="131"/>
        <v>0.71673387096774199</v>
      </c>
      <c r="HW32" s="12"/>
      <c r="HX32" s="12"/>
      <c r="HY32" s="7"/>
      <c r="HZ32" s="12"/>
      <c r="IA32" s="12"/>
      <c r="IB32" s="7"/>
      <c r="IC32" s="12">
        <v>537.6</v>
      </c>
      <c r="ID32" s="12">
        <v>362.584</v>
      </c>
      <c r="IE32" s="7">
        <f t="shared" si="137"/>
        <v>0.67444940476190474</v>
      </c>
      <c r="IF32" s="12">
        <f t="shared" si="197"/>
        <v>16161.61781</v>
      </c>
      <c r="IG32" s="12">
        <f t="shared" si="198"/>
        <v>1659.404</v>
      </c>
      <c r="IH32" s="7">
        <f t="shared" si="139"/>
        <v>0.10267561202772929</v>
      </c>
      <c r="II32" s="7"/>
      <c r="IJ32" s="7"/>
      <c r="IK32" s="7"/>
      <c r="IL32" s="7"/>
      <c r="IM32" s="7"/>
      <c r="IN32" s="7"/>
      <c r="IO32" s="12"/>
      <c r="IP32" s="12"/>
      <c r="IQ32" s="7"/>
      <c r="IR32" s="12"/>
      <c r="IS32" s="12"/>
      <c r="IT32" s="7"/>
      <c r="IU32" s="12"/>
      <c r="IV32" s="12"/>
      <c r="IW32" s="7"/>
      <c r="IX32" s="12"/>
      <c r="IY32" s="12"/>
      <c r="IZ32" s="7"/>
      <c r="JA32" s="12"/>
      <c r="JB32" s="12"/>
      <c r="JC32" s="7"/>
      <c r="JD32" s="12"/>
      <c r="JE32" s="12"/>
      <c r="JF32" s="7"/>
      <c r="JG32" s="12"/>
      <c r="JH32" s="12"/>
      <c r="JI32" s="7"/>
      <c r="JJ32" s="12">
        <v>16161.61781</v>
      </c>
      <c r="JK32" s="12">
        <v>1659.404</v>
      </c>
      <c r="JL32" s="7">
        <f t="shared" si="157"/>
        <v>0.10267561202772929</v>
      </c>
      <c r="JM32" s="12"/>
      <c r="JN32" s="12"/>
      <c r="JO32" s="7"/>
      <c r="JP32" s="12"/>
      <c r="JQ32" s="12"/>
      <c r="JR32" s="7"/>
      <c r="JS32" s="12"/>
      <c r="JT32" s="12"/>
      <c r="JU32" s="7"/>
      <c r="JV32" s="12"/>
      <c r="JW32" s="12"/>
      <c r="JX32" s="7"/>
      <c r="JY32" s="12"/>
      <c r="JZ32" s="12"/>
      <c r="KA32" s="7"/>
      <c r="KB32" s="12"/>
      <c r="KC32" s="12"/>
      <c r="KD32" s="7"/>
      <c r="KE32" s="12"/>
      <c r="KF32" s="12"/>
      <c r="KG32" s="7"/>
      <c r="KH32" s="12"/>
      <c r="KI32" s="12"/>
      <c r="KJ32" s="7"/>
      <c r="KK32" s="12"/>
      <c r="KL32" s="12"/>
      <c r="KM32" s="7"/>
      <c r="KN32" s="12"/>
      <c r="KO32" s="12"/>
      <c r="KP32" s="7"/>
      <c r="KQ32" s="15"/>
      <c r="KR32" s="15"/>
      <c r="KS32" s="7"/>
      <c r="KT32" s="12"/>
      <c r="KU32" s="12"/>
      <c r="KV32" s="7"/>
      <c r="KW32" s="15"/>
      <c r="KX32" s="15"/>
      <c r="KY32" s="7"/>
      <c r="KZ32" s="12">
        <f t="shared" si="188"/>
        <v>540677.8835600001</v>
      </c>
      <c r="LA32" s="12">
        <f t="shared" si="189"/>
        <v>386303.73926</v>
      </c>
      <c r="LB32" s="7">
        <f t="shared" si="184"/>
        <v>0.7144803791796509</v>
      </c>
    </row>
    <row r="33" spans="1:314" x14ac:dyDescent="0.25">
      <c r="A33" s="5" t="s">
        <v>243</v>
      </c>
      <c r="B33" s="2" t="s">
        <v>202</v>
      </c>
      <c r="C33" s="12">
        <f t="shared" si="190"/>
        <v>145491.6</v>
      </c>
      <c r="D33" s="12">
        <f t="shared" si="191"/>
        <v>133525.6152</v>
      </c>
      <c r="E33" s="7">
        <f t="shared" si="192"/>
        <v>0.91775480646305352</v>
      </c>
      <c r="F33" s="12"/>
      <c r="G33" s="12"/>
      <c r="H33" s="12"/>
      <c r="I33" s="12">
        <v>129966</v>
      </c>
      <c r="J33" s="12">
        <v>129966</v>
      </c>
      <c r="K33" s="7">
        <f t="shared" si="185"/>
        <v>1</v>
      </c>
      <c r="L33" s="12">
        <v>15525.6</v>
      </c>
      <c r="M33" s="12">
        <v>3559.6152000000002</v>
      </c>
      <c r="N33" s="7">
        <f t="shared" si="2"/>
        <v>0.22927392178080075</v>
      </c>
      <c r="O33" s="12"/>
      <c r="P33" s="12"/>
      <c r="Q33" s="7"/>
      <c r="R33" s="12">
        <f t="shared" si="193"/>
        <v>119543.61088000001</v>
      </c>
      <c r="S33" s="12">
        <f t="shared" si="194"/>
        <v>67682.573380000002</v>
      </c>
      <c r="T33" s="7">
        <f t="shared" si="5"/>
        <v>0.56617474477946772</v>
      </c>
      <c r="U33" s="12">
        <v>59381.8</v>
      </c>
      <c r="V33" s="12">
        <v>40659.968999999997</v>
      </c>
      <c r="W33" s="7">
        <f t="shared" si="7"/>
        <v>0.68472105931447003</v>
      </c>
      <c r="X33" s="12">
        <v>8468.1</v>
      </c>
      <c r="Y33" s="12">
        <v>1976.36293</v>
      </c>
      <c r="Z33" s="7">
        <f t="shared" si="9"/>
        <v>0.23338918175269541</v>
      </c>
      <c r="AA33" s="12"/>
      <c r="AB33" s="12"/>
      <c r="AC33" s="7"/>
      <c r="AD33" s="12">
        <v>6057.1</v>
      </c>
      <c r="AE33" s="12">
        <v>0</v>
      </c>
      <c r="AF33" s="7">
        <f t="shared" si="13"/>
        <v>0</v>
      </c>
      <c r="AG33" s="12"/>
      <c r="AH33" s="12"/>
      <c r="AI33" s="7"/>
      <c r="AJ33" s="12"/>
      <c r="AK33" s="12"/>
      <c r="AL33" s="7"/>
      <c r="AM33" s="12"/>
      <c r="AN33" s="12"/>
      <c r="AO33" s="7"/>
      <c r="AP33" s="12">
        <v>717.18</v>
      </c>
      <c r="AQ33" s="12">
        <v>717.18</v>
      </c>
      <c r="AR33" s="7">
        <f t="shared" si="18"/>
        <v>1</v>
      </c>
      <c r="AS33" s="12"/>
      <c r="AT33" s="12"/>
      <c r="AU33" s="7"/>
      <c r="AV33" s="12"/>
      <c r="AW33" s="12"/>
      <c r="AX33" s="7"/>
      <c r="AY33" s="12">
        <v>10611.65251</v>
      </c>
      <c r="AZ33" s="12">
        <v>6611.6525099999999</v>
      </c>
      <c r="BA33" s="7">
        <f t="shared" si="22"/>
        <v>0.62305588161405034</v>
      </c>
      <c r="BB33" s="12"/>
      <c r="BC33" s="12"/>
      <c r="BD33" s="7"/>
      <c r="BE33" s="12"/>
      <c r="BF33" s="12"/>
      <c r="BG33" s="7"/>
      <c r="BH33" s="12"/>
      <c r="BI33" s="12"/>
      <c r="BJ33" s="7"/>
      <c r="BK33" s="12"/>
      <c r="BL33" s="12"/>
      <c r="BM33" s="7"/>
      <c r="BN33" s="12"/>
      <c r="BO33" s="12"/>
      <c r="BP33" s="7"/>
      <c r="BQ33" s="12"/>
      <c r="BR33" s="12"/>
      <c r="BS33" s="7"/>
      <c r="BT33" s="12"/>
      <c r="BU33" s="12"/>
      <c r="BV33" s="7"/>
      <c r="BW33" s="12">
        <v>4811.28</v>
      </c>
      <c r="BX33" s="12">
        <v>710.65857000000005</v>
      </c>
      <c r="BY33" s="7">
        <f t="shared" si="37"/>
        <v>0.14770675786900786</v>
      </c>
      <c r="BZ33" s="12"/>
      <c r="CA33" s="12"/>
      <c r="CB33" s="7"/>
      <c r="CC33" s="12"/>
      <c r="CD33" s="12"/>
      <c r="CE33" s="7"/>
      <c r="CF33" s="12"/>
      <c r="CG33" s="12"/>
      <c r="CH33" s="7"/>
      <c r="CI33" s="12">
        <v>2142</v>
      </c>
      <c r="CJ33" s="12">
        <v>0</v>
      </c>
      <c r="CK33" s="7">
        <f t="shared" si="45"/>
        <v>0</v>
      </c>
      <c r="CL33" s="12">
        <v>112.8</v>
      </c>
      <c r="CM33" s="12">
        <v>67.599999999999994</v>
      </c>
      <c r="CN33" s="7">
        <f t="shared" si="47"/>
        <v>0.59929078014184389</v>
      </c>
      <c r="CO33" s="12">
        <v>70.235910000000004</v>
      </c>
      <c r="CP33" s="12">
        <v>70.235910000000004</v>
      </c>
      <c r="CQ33" s="7">
        <f t="shared" si="49"/>
        <v>1</v>
      </c>
      <c r="CR33" s="12"/>
      <c r="CS33" s="12"/>
      <c r="CT33" s="7"/>
      <c r="CU33" s="12">
        <v>1224.4082000000001</v>
      </c>
      <c r="CV33" s="12">
        <v>1224.4082000000001</v>
      </c>
      <c r="CW33" s="7">
        <f t="shared" si="52"/>
        <v>1</v>
      </c>
      <c r="CX33" s="12"/>
      <c r="CY33" s="12"/>
      <c r="CZ33" s="7"/>
      <c r="DA33" s="12">
        <v>4961.4468100000004</v>
      </c>
      <c r="DB33" s="12">
        <v>4961.4468100000004</v>
      </c>
      <c r="DC33" s="7">
        <f t="shared" si="56"/>
        <v>1</v>
      </c>
      <c r="DD33" s="12"/>
      <c r="DE33" s="12"/>
      <c r="DF33" s="7"/>
      <c r="DG33" s="12"/>
      <c r="DH33" s="12"/>
      <c r="DI33" s="7"/>
      <c r="DJ33" s="12">
        <v>1501.99045</v>
      </c>
      <c r="DK33" s="12">
        <v>1501.99045</v>
      </c>
      <c r="DL33" s="7">
        <f t="shared" si="62"/>
        <v>1</v>
      </c>
      <c r="DM33" s="12"/>
      <c r="DN33" s="12"/>
      <c r="DO33" s="7"/>
      <c r="DP33" s="12">
        <v>908.197</v>
      </c>
      <c r="DQ33" s="12">
        <v>908.197</v>
      </c>
      <c r="DR33" s="7">
        <f t="shared" si="66"/>
        <v>1</v>
      </c>
      <c r="DS33" s="12">
        <v>828.91099999999994</v>
      </c>
      <c r="DT33" s="12">
        <v>828.91099999999994</v>
      </c>
      <c r="DU33" s="7">
        <f t="shared" si="68"/>
        <v>1</v>
      </c>
      <c r="DV33" s="12"/>
      <c r="DW33" s="12"/>
      <c r="DX33" s="7"/>
      <c r="DY33" s="12"/>
      <c r="DZ33" s="12"/>
      <c r="EA33" s="7"/>
      <c r="EB33" s="12"/>
      <c r="EC33" s="12"/>
      <c r="ED33" s="7"/>
      <c r="EE33" s="12">
        <v>50</v>
      </c>
      <c r="EF33" s="12">
        <v>50</v>
      </c>
      <c r="EG33" s="7">
        <f t="shared" si="75"/>
        <v>1</v>
      </c>
      <c r="EH33" s="12"/>
      <c r="EI33" s="12"/>
      <c r="EJ33" s="7"/>
      <c r="EK33" s="12">
        <v>9177.1</v>
      </c>
      <c r="EL33" s="12">
        <v>7393.9610000000002</v>
      </c>
      <c r="EM33" s="7">
        <f t="shared" si="78"/>
        <v>0.80569689771278508</v>
      </c>
      <c r="EN33" s="12"/>
      <c r="EO33" s="12"/>
      <c r="EP33" s="7"/>
      <c r="EQ33" s="12"/>
      <c r="ER33" s="12"/>
      <c r="ES33" s="7"/>
      <c r="ET33" s="12"/>
      <c r="EU33" s="12"/>
      <c r="EV33" s="7"/>
      <c r="EW33" s="12"/>
      <c r="EX33" s="12"/>
      <c r="EY33" s="7"/>
      <c r="EZ33" s="12">
        <v>8519.4089999999997</v>
      </c>
      <c r="FA33" s="12">
        <v>0</v>
      </c>
      <c r="FB33" s="7">
        <f t="shared" si="86"/>
        <v>0</v>
      </c>
      <c r="FC33" s="12">
        <f t="shared" si="195"/>
        <v>293854.97999999992</v>
      </c>
      <c r="FD33" s="12">
        <f t="shared" si="196"/>
        <v>215738.32121999995</v>
      </c>
      <c r="FE33" s="7">
        <f t="shared" si="88"/>
        <v>0.73416595226665893</v>
      </c>
      <c r="FF33" s="12">
        <v>4194</v>
      </c>
      <c r="FG33" s="12">
        <v>3145.5</v>
      </c>
      <c r="FH33" s="7">
        <f t="shared" si="90"/>
        <v>0.75</v>
      </c>
      <c r="FI33" s="12">
        <v>202.2</v>
      </c>
      <c r="FJ33" s="12">
        <v>152.1</v>
      </c>
      <c r="FK33" s="7">
        <f t="shared" si="92"/>
        <v>0.75222551928783388</v>
      </c>
      <c r="FL33" s="12">
        <v>385.6</v>
      </c>
      <c r="FM33" s="12">
        <v>385.6</v>
      </c>
      <c r="FN33" s="7">
        <f t="shared" si="94"/>
        <v>1</v>
      </c>
      <c r="FO33" s="12"/>
      <c r="FP33" s="12"/>
      <c r="FQ33" s="7"/>
      <c r="FR33" s="15"/>
      <c r="FS33" s="15"/>
      <c r="FT33" s="7"/>
      <c r="FU33" s="12"/>
      <c r="FV33" s="12"/>
      <c r="FW33" s="7"/>
      <c r="FX33" s="12"/>
      <c r="FY33" s="12"/>
      <c r="FZ33" s="7"/>
      <c r="GA33" s="12"/>
      <c r="GB33" s="12"/>
      <c r="GC33" s="7"/>
      <c r="GD33" s="12">
        <v>54605.599999999999</v>
      </c>
      <c r="GE33" s="12">
        <v>50640.491000000002</v>
      </c>
      <c r="GF33" s="7">
        <f t="shared" si="104"/>
        <v>0.92738640359230562</v>
      </c>
      <c r="GG33" s="12">
        <v>531.20000000000005</v>
      </c>
      <c r="GH33" s="12">
        <v>331</v>
      </c>
      <c r="GI33" s="7">
        <f t="shared" si="106"/>
        <v>0.62311746987951799</v>
      </c>
      <c r="GJ33" s="12">
        <v>203722.7</v>
      </c>
      <c r="GK33" s="12">
        <v>140693.14199999999</v>
      </c>
      <c r="GL33" s="7">
        <f t="shared" si="108"/>
        <v>0.6906110217467174</v>
      </c>
      <c r="GM33" s="12"/>
      <c r="GN33" s="12"/>
      <c r="GO33" s="7"/>
      <c r="GP33" s="12">
        <v>6098.1</v>
      </c>
      <c r="GQ33" s="12">
        <v>2557.4</v>
      </c>
      <c r="GR33" s="7">
        <f t="shared" si="112"/>
        <v>0.41937652711500301</v>
      </c>
      <c r="GS33" s="12">
        <v>1740.48</v>
      </c>
      <c r="GT33" s="12">
        <v>1740.48</v>
      </c>
      <c r="GU33" s="7">
        <f t="shared" si="114"/>
        <v>1</v>
      </c>
      <c r="GV33" s="12">
        <v>91.1</v>
      </c>
      <c r="GW33" s="12">
        <v>53.4</v>
      </c>
      <c r="GX33" s="7">
        <f t="shared" si="116"/>
        <v>0.5861690450054885</v>
      </c>
      <c r="GY33" s="12">
        <v>17203.5</v>
      </c>
      <c r="GZ33" s="12">
        <v>12509.441220000001</v>
      </c>
      <c r="HA33" s="7">
        <f t="shared" si="118"/>
        <v>0.72714512860755087</v>
      </c>
      <c r="HB33" s="12">
        <v>2658.2</v>
      </c>
      <c r="HC33" s="12">
        <v>1697.8</v>
      </c>
      <c r="HD33" s="7">
        <f t="shared" si="120"/>
        <v>0.63870288164923639</v>
      </c>
      <c r="HE33" s="12"/>
      <c r="HF33" s="12"/>
      <c r="HG33" s="7"/>
      <c r="HH33" s="12"/>
      <c r="HI33" s="12"/>
      <c r="HJ33" s="7"/>
      <c r="HK33" s="12"/>
      <c r="HL33" s="12"/>
      <c r="HM33" s="7"/>
      <c r="HN33" s="12">
        <v>1882.3</v>
      </c>
      <c r="HO33" s="12">
        <v>1411.8</v>
      </c>
      <c r="HP33" s="7">
        <f t="shared" si="128"/>
        <v>0.75003984487063702</v>
      </c>
      <c r="HQ33" s="12"/>
      <c r="HR33" s="12"/>
      <c r="HS33" s="7"/>
      <c r="HT33" s="12">
        <v>4.4000000000000004</v>
      </c>
      <c r="HU33" s="12">
        <v>3.3</v>
      </c>
      <c r="HV33" s="7">
        <f t="shared" si="131"/>
        <v>0.74999999999999989</v>
      </c>
      <c r="HW33" s="12"/>
      <c r="HX33" s="12"/>
      <c r="HY33" s="7"/>
      <c r="HZ33" s="12"/>
      <c r="IA33" s="12"/>
      <c r="IB33" s="7"/>
      <c r="IC33" s="12">
        <v>535.6</v>
      </c>
      <c r="ID33" s="12">
        <v>416.86700000000002</v>
      </c>
      <c r="IE33" s="7">
        <f t="shared" si="137"/>
        <v>0.77831777445855121</v>
      </c>
      <c r="IF33" s="12">
        <f t="shared" si="197"/>
        <v>15460.8089</v>
      </c>
      <c r="IG33" s="12">
        <f t="shared" si="198"/>
        <v>5600.0940000000001</v>
      </c>
      <c r="IH33" s="7">
        <f t="shared" si="139"/>
        <v>0.3622122255194552</v>
      </c>
      <c r="II33" s="7"/>
      <c r="IJ33" s="7"/>
      <c r="IK33" s="7"/>
      <c r="IL33" s="7"/>
      <c r="IM33" s="7"/>
      <c r="IN33" s="7"/>
      <c r="IO33" s="12">
        <v>2970</v>
      </c>
      <c r="IP33" s="12">
        <v>0</v>
      </c>
      <c r="IQ33" s="7">
        <f t="shared" si="145"/>
        <v>0</v>
      </c>
      <c r="IR33" s="12"/>
      <c r="IS33" s="12"/>
      <c r="IT33" s="7"/>
      <c r="IU33" s="12"/>
      <c r="IV33" s="12"/>
      <c r="IW33" s="7"/>
      <c r="IX33" s="12"/>
      <c r="IY33" s="12"/>
      <c r="IZ33" s="7"/>
      <c r="JA33" s="12"/>
      <c r="JB33" s="12"/>
      <c r="JC33" s="7"/>
      <c r="JD33" s="12"/>
      <c r="JE33" s="12"/>
      <c r="JF33" s="7"/>
      <c r="JG33" s="12"/>
      <c r="JH33" s="12"/>
      <c r="JI33" s="7"/>
      <c r="JJ33" s="12">
        <v>3535.3539000000001</v>
      </c>
      <c r="JK33" s="12">
        <v>0</v>
      </c>
      <c r="JL33" s="7">
        <f t="shared" si="157"/>
        <v>0</v>
      </c>
      <c r="JM33" s="12"/>
      <c r="JN33" s="12"/>
      <c r="JO33" s="7"/>
      <c r="JP33" s="12"/>
      <c r="JQ33" s="12"/>
      <c r="JR33" s="7"/>
      <c r="JS33" s="12"/>
      <c r="JT33" s="12"/>
      <c r="JU33" s="7"/>
      <c r="JV33" s="12"/>
      <c r="JW33" s="12"/>
      <c r="JX33" s="7"/>
      <c r="JY33" s="12"/>
      <c r="JZ33" s="12"/>
      <c r="KA33" s="7"/>
      <c r="KB33" s="12"/>
      <c r="KC33" s="12"/>
      <c r="KD33" s="7"/>
      <c r="KE33" s="12"/>
      <c r="KF33" s="12"/>
      <c r="KG33" s="7"/>
      <c r="KH33" s="12">
        <v>3321.8073899999999</v>
      </c>
      <c r="KI33" s="12">
        <v>0</v>
      </c>
      <c r="KJ33" s="7">
        <f t="shared" si="173"/>
        <v>0</v>
      </c>
      <c r="KK33" s="12">
        <v>33.553609999999999</v>
      </c>
      <c r="KL33" s="12">
        <v>0</v>
      </c>
      <c r="KM33" s="7">
        <f t="shared" si="175"/>
        <v>0</v>
      </c>
      <c r="KN33" s="12"/>
      <c r="KO33" s="12"/>
      <c r="KP33" s="7"/>
      <c r="KQ33" s="15"/>
      <c r="KR33" s="15"/>
      <c r="KS33" s="7"/>
      <c r="KT33" s="12"/>
      <c r="KU33" s="12"/>
      <c r="KV33" s="7"/>
      <c r="KW33" s="15">
        <v>5600.0940000000001</v>
      </c>
      <c r="KX33" s="15">
        <v>5600.0940000000001</v>
      </c>
      <c r="KY33" s="7">
        <f t="shared" si="182"/>
        <v>1</v>
      </c>
      <c r="KZ33" s="12">
        <f t="shared" si="188"/>
        <v>574350.99977999984</v>
      </c>
      <c r="LA33" s="12">
        <f t="shared" si="189"/>
        <v>422546.60379999998</v>
      </c>
      <c r="LB33" s="7">
        <f t="shared" si="184"/>
        <v>0.73569403372128328</v>
      </c>
    </row>
    <row r="34" spans="1:314" x14ac:dyDescent="0.25">
      <c r="A34" s="5" t="s">
        <v>244</v>
      </c>
      <c r="B34" s="2" t="s">
        <v>203</v>
      </c>
      <c r="C34" s="12">
        <f t="shared" si="190"/>
        <v>215953.1</v>
      </c>
      <c r="D34" s="12">
        <f t="shared" si="191"/>
        <v>138417.70000000001</v>
      </c>
      <c r="E34" s="7">
        <f t="shared" si="192"/>
        <v>0.64096185699580144</v>
      </c>
      <c r="F34" s="12"/>
      <c r="G34" s="12"/>
      <c r="H34" s="12"/>
      <c r="I34" s="12">
        <v>173311</v>
      </c>
      <c r="J34" s="12">
        <v>136211.70000000001</v>
      </c>
      <c r="K34" s="7">
        <f t="shared" si="185"/>
        <v>0.78593799585715862</v>
      </c>
      <c r="L34" s="12">
        <v>42642.1</v>
      </c>
      <c r="M34" s="12">
        <v>2206</v>
      </c>
      <c r="N34" s="7">
        <f t="shared" si="2"/>
        <v>5.1732911840645747E-2</v>
      </c>
      <c r="O34" s="12"/>
      <c r="P34" s="12"/>
      <c r="Q34" s="7"/>
      <c r="R34" s="12">
        <f t="shared" si="193"/>
        <v>328101.09950000001</v>
      </c>
      <c r="S34" s="12">
        <f t="shared" si="194"/>
        <v>221398.80239</v>
      </c>
      <c r="T34" s="7">
        <f t="shared" si="5"/>
        <v>0.67478835861078845</v>
      </c>
      <c r="U34" s="12">
        <v>147497.1</v>
      </c>
      <c r="V34" s="12">
        <v>130398</v>
      </c>
      <c r="W34" s="7">
        <f t="shared" si="7"/>
        <v>0.88407161903522169</v>
      </c>
      <c r="X34" s="12">
        <v>18829</v>
      </c>
      <c r="Y34" s="12">
        <v>13641.175080000001</v>
      </c>
      <c r="Z34" s="7">
        <f t="shared" si="9"/>
        <v>0.72447687503319358</v>
      </c>
      <c r="AA34" s="12"/>
      <c r="AB34" s="12"/>
      <c r="AC34" s="7"/>
      <c r="AD34" s="12">
        <v>4550.2</v>
      </c>
      <c r="AE34" s="12">
        <v>0</v>
      </c>
      <c r="AF34" s="7">
        <f t="shared" si="13"/>
        <v>0</v>
      </c>
      <c r="AG34" s="12"/>
      <c r="AH34" s="12"/>
      <c r="AI34" s="7"/>
      <c r="AJ34" s="12"/>
      <c r="AK34" s="12"/>
      <c r="AL34" s="7"/>
      <c r="AM34" s="12"/>
      <c r="AN34" s="12"/>
      <c r="AO34" s="7"/>
      <c r="AP34" s="12">
        <v>2844.2</v>
      </c>
      <c r="AQ34" s="12">
        <v>2844.2</v>
      </c>
      <c r="AR34" s="7">
        <f t="shared" si="18"/>
        <v>1</v>
      </c>
      <c r="AS34" s="12"/>
      <c r="AT34" s="12"/>
      <c r="AU34" s="7"/>
      <c r="AV34" s="12"/>
      <c r="AW34" s="12"/>
      <c r="AX34" s="7"/>
      <c r="AY34" s="12">
        <v>16515.5</v>
      </c>
      <c r="AZ34" s="12">
        <v>14884.4</v>
      </c>
      <c r="BA34" s="7">
        <f t="shared" si="22"/>
        <v>0.90123823075292908</v>
      </c>
      <c r="BB34" s="12"/>
      <c r="BC34" s="12"/>
      <c r="BD34" s="7"/>
      <c r="BE34" s="12">
        <v>68050.929499999998</v>
      </c>
      <c r="BF34" s="12">
        <v>1310.8779300000001</v>
      </c>
      <c r="BG34" s="7">
        <f t="shared" si="26"/>
        <v>1.9263189197143885E-2</v>
      </c>
      <c r="BH34" s="12"/>
      <c r="BI34" s="12"/>
      <c r="BJ34" s="7"/>
      <c r="BK34" s="12"/>
      <c r="BL34" s="12"/>
      <c r="BM34" s="7"/>
      <c r="BN34" s="12"/>
      <c r="BO34" s="12"/>
      <c r="BP34" s="7"/>
      <c r="BQ34" s="12"/>
      <c r="BR34" s="12"/>
      <c r="BS34" s="7"/>
      <c r="BT34" s="12"/>
      <c r="BU34" s="12"/>
      <c r="BV34" s="7"/>
      <c r="BW34" s="12">
        <v>1603.76</v>
      </c>
      <c r="BX34" s="12">
        <v>1173.4037800000001</v>
      </c>
      <c r="BY34" s="7">
        <f t="shared" si="37"/>
        <v>0.73165796627924384</v>
      </c>
      <c r="BZ34" s="12"/>
      <c r="CA34" s="12"/>
      <c r="CB34" s="7"/>
      <c r="CC34" s="12">
        <v>1932.1214</v>
      </c>
      <c r="CD34" s="12">
        <v>1217.9000000000001</v>
      </c>
      <c r="CE34" s="7">
        <f t="shared" si="41"/>
        <v>0.63034341423887763</v>
      </c>
      <c r="CF34" s="12"/>
      <c r="CG34" s="12"/>
      <c r="CH34" s="7"/>
      <c r="CI34" s="12">
        <v>2142</v>
      </c>
      <c r="CJ34" s="12">
        <v>0</v>
      </c>
      <c r="CK34" s="7">
        <f t="shared" si="45"/>
        <v>0</v>
      </c>
      <c r="CL34" s="12">
        <v>3548.6</v>
      </c>
      <c r="CM34" s="12">
        <v>3096.1</v>
      </c>
      <c r="CN34" s="7">
        <f t="shared" si="47"/>
        <v>0.87248492363185481</v>
      </c>
      <c r="CO34" s="12">
        <v>55.721910000000001</v>
      </c>
      <c r="CP34" s="12">
        <v>55.721910000000001</v>
      </c>
      <c r="CQ34" s="7">
        <f t="shared" si="49"/>
        <v>1</v>
      </c>
      <c r="CR34" s="12"/>
      <c r="CS34" s="12"/>
      <c r="CT34" s="7"/>
      <c r="CU34" s="12"/>
      <c r="CV34" s="12"/>
      <c r="CW34" s="7"/>
      <c r="CX34" s="12"/>
      <c r="CY34" s="12"/>
      <c r="CZ34" s="7"/>
      <c r="DA34" s="12">
        <v>7861.5622800000001</v>
      </c>
      <c r="DB34" s="12">
        <v>7861.5622800000001</v>
      </c>
      <c r="DC34" s="7">
        <f t="shared" si="56"/>
        <v>1</v>
      </c>
      <c r="DD34" s="12"/>
      <c r="DE34" s="12"/>
      <c r="DF34" s="7"/>
      <c r="DG34" s="12"/>
      <c r="DH34" s="12"/>
      <c r="DI34" s="7"/>
      <c r="DJ34" s="12">
        <v>773.89640999999995</v>
      </c>
      <c r="DK34" s="12">
        <v>773.89640999999995</v>
      </c>
      <c r="DL34" s="7">
        <f t="shared" si="62"/>
        <v>1</v>
      </c>
      <c r="DM34" s="12"/>
      <c r="DN34" s="12"/>
      <c r="DO34" s="7"/>
      <c r="DP34" s="12"/>
      <c r="DQ34" s="12"/>
      <c r="DR34" s="7"/>
      <c r="DS34" s="12"/>
      <c r="DT34" s="12"/>
      <c r="DU34" s="7"/>
      <c r="DV34" s="12"/>
      <c r="DW34" s="12"/>
      <c r="DX34" s="7"/>
      <c r="DY34" s="12"/>
      <c r="DZ34" s="12"/>
      <c r="EA34" s="7"/>
      <c r="EB34" s="12"/>
      <c r="EC34" s="12"/>
      <c r="ED34" s="7"/>
      <c r="EE34" s="12"/>
      <c r="EF34" s="12"/>
      <c r="EG34" s="7"/>
      <c r="EH34" s="12">
        <v>909.25</v>
      </c>
      <c r="EI34" s="12">
        <v>188</v>
      </c>
      <c r="EJ34" s="7">
        <f t="shared" si="77"/>
        <v>0.20676381633214189</v>
      </c>
      <c r="EK34" s="12">
        <v>41204.182000000001</v>
      </c>
      <c r="EL34" s="12">
        <v>34170.489000000001</v>
      </c>
      <c r="EM34" s="7">
        <f t="shared" si="78"/>
        <v>0.82929662333789322</v>
      </c>
      <c r="EN34" s="12"/>
      <c r="EO34" s="12"/>
      <c r="EP34" s="7"/>
      <c r="EQ34" s="12"/>
      <c r="ER34" s="12"/>
      <c r="ES34" s="7"/>
      <c r="ET34" s="12"/>
      <c r="EU34" s="12"/>
      <c r="EV34" s="7"/>
      <c r="EW34" s="12"/>
      <c r="EX34" s="12"/>
      <c r="EY34" s="7"/>
      <c r="EZ34" s="12">
        <v>9783.0759999999991</v>
      </c>
      <c r="FA34" s="12">
        <v>9783.0759999999991</v>
      </c>
      <c r="FB34" s="7">
        <f t="shared" si="86"/>
        <v>1</v>
      </c>
      <c r="FC34" s="12">
        <f t="shared" si="195"/>
        <v>412324.95</v>
      </c>
      <c r="FD34" s="12">
        <f t="shared" si="196"/>
        <v>297012.83341999998</v>
      </c>
      <c r="FE34" s="7">
        <f t="shared" si="88"/>
        <v>0.72033679606339607</v>
      </c>
      <c r="FF34" s="12">
        <v>4827</v>
      </c>
      <c r="FG34" s="12">
        <v>3620.6</v>
      </c>
      <c r="FH34" s="7">
        <f t="shared" si="90"/>
        <v>0.75007250880464049</v>
      </c>
      <c r="FI34" s="12">
        <v>303.3</v>
      </c>
      <c r="FJ34" s="12">
        <v>227.7</v>
      </c>
      <c r="FK34" s="7">
        <f t="shared" si="92"/>
        <v>0.75074183976261122</v>
      </c>
      <c r="FL34" s="12">
        <v>429.8</v>
      </c>
      <c r="FM34" s="12">
        <v>305.61399999999998</v>
      </c>
      <c r="FN34" s="7">
        <f t="shared" si="94"/>
        <v>0.71106095858538843</v>
      </c>
      <c r="FO34" s="12"/>
      <c r="FP34" s="12"/>
      <c r="FQ34" s="7"/>
      <c r="FR34" s="15"/>
      <c r="FS34" s="15"/>
      <c r="FT34" s="7"/>
      <c r="FU34" s="12">
        <v>2905.21</v>
      </c>
      <c r="FV34" s="12">
        <v>1880</v>
      </c>
      <c r="FW34" s="7">
        <f t="shared" si="98"/>
        <v>0.64711328957287084</v>
      </c>
      <c r="FX34" s="12"/>
      <c r="FY34" s="12"/>
      <c r="FZ34" s="7"/>
      <c r="GA34" s="12">
        <v>1.3</v>
      </c>
      <c r="GB34" s="12">
        <v>0</v>
      </c>
      <c r="GC34" s="7">
        <f t="shared" ref="GC34:GC35" si="206">GB34/GA34</f>
        <v>0</v>
      </c>
      <c r="GD34" s="12">
        <v>86785</v>
      </c>
      <c r="GE34" s="12">
        <v>67691.683999999994</v>
      </c>
      <c r="GF34" s="7">
        <f t="shared" si="104"/>
        <v>0.77999290199919336</v>
      </c>
      <c r="GG34" s="12">
        <v>1609.2</v>
      </c>
      <c r="GH34" s="12">
        <v>612.20000000000005</v>
      </c>
      <c r="GI34" s="7">
        <f t="shared" si="106"/>
        <v>0.38043748446433012</v>
      </c>
      <c r="GJ34" s="12">
        <v>279501.5</v>
      </c>
      <c r="GK34" s="12">
        <v>198873.58600000001</v>
      </c>
      <c r="GL34" s="7">
        <f t="shared" si="108"/>
        <v>0.71152958391994325</v>
      </c>
      <c r="GM34" s="12">
        <v>214.5</v>
      </c>
      <c r="GN34" s="12">
        <v>158.07</v>
      </c>
      <c r="GO34" s="7">
        <f t="shared" si="110"/>
        <v>0.7369230769230769</v>
      </c>
      <c r="GP34" s="12">
        <v>7448.9</v>
      </c>
      <c r="GQ34" s="12">
        <v>3263.8</v>
      </c>
      <c r="GR34" s="7">
        <f t="shared" si="112"/>
        <v>0.43815865429795009</v>
      </c>
      <c r="GS34" s="12">
        <v>3575.04</v>
      </c>
      <c r="GT34" s="12">
        <v>3575.04</v>
      </c>
      <c r="GU34" s="7">
        <f t="shared" si="114"/>
        <v>1</v>
      </c>
      <c r="GV34" s="12">
        <v>121.5</v>
      </c>
      <c r="GW34" s="12">
        <v>56.1</v>
      </c>
      <c r="GX34" s="7">
        <f t="shared" si="116"/>
        <v>0.46172839506172841</v>
      </c>
      <c r="GY34" s="12">
        <v>17847.5</v>
      </c>
      <c r="GZ34" s="12">
        <v>12581.45342</v>
      </c>
      <c r="HA34" s="7">
        <f t="shared" si="118"/>
        <v>0.70494206023252559</v>
      </c>
      <c r="HB34" s="12">
        <v>3500.6</v>
      </c>
      <c r="HC34" s="12">
        <v>1811.8</v>
      </c>
      <c r="HD34" s="7">
        <f t="shared" si="120"/>
        <v>0.51756841684282695</v>
      </c>
      <c r="HE34" s="12"/>
      <c r="HF34" s="12"/>
      <c r="HG34" s="7"/>
      <c r="HH34" s="12"/>
      <c r="HI34" s="12"/>
      <c r="HJ34" s="7"/>
      <c r="HK34" s="12"/>
      <c r="HL34" s="12"/>
      <c r="HM34" s="7"/>
      <c r="HN34" s="12">
        <v>2641.4</v>
      </c>
      <c r="HO34" s="12">
        <v>1981.15</v>
      </c>
      <c r="HP34" s="7">
        <f t="shared" si="128"/>
        <v>0.75003785871128947</v>
      </c>
      <c r="HQ34" s="12"/>
      <c r="HR34" s="12"/>
      <c r="HS34" s="7"/>
      <c r="HT34" s="12">
        <v>3</v>
      </c>
      <c r="HU34" s="12">
        <v>2.25</v>
      </c>
      <c r="HV34" s="7">
        <f t="shared" si="131"/>
        <v>0.75</v>
      </c>
      <c r="HW34" s="12"/>
      <c r="HX34" s="12"/>
      <c r="HY34" s="7"/>
      <c r="HZ34" s="12"/>
      <c r="IA34" s="12"/>
      <c r="IB34" s="7"/>
      <c r="IC34" s="12">
        <v>610.20000000000005</v>
      </c>
      <c r="ID34" s="12">
        <v>371.786</v>
      </c>
      <c r="IE34" s="7">
        <f t="shared" si="137"/>
        <v>0.60928548017043593</v>
      </c>
      <c r="IF34" s="12">
        <f t="shared" si="197"/>
        <v>40136.674729999999</v>
      </c>
      <c r="IG34" s="12">
        <f t="shared" si="198"/>
        <v>8320.8528399999996</v>
      </c>
      <c r="IH34" s="7">
        <f t="shared" si="139"/>
        <v>0.20731295992940368</v>
      </c>
      <c r="II34" s="7"/>
      <c r="IJ34" s="7"/>
      <c r="IK34" s="7"/>
      <c r="IL34" s="7"/>
      <c r="IM34" s="7"/>
      <c r="IN34" s="7"/>
      <c r="IO34" s="12">
        <v>2970</v>
      </c>
      <c r="IP34" s="12">
        <v>0</v>
      </c>
      <c r="IQ34" s="7">
        <f t="shared" si="145"/>
        <v>0</v>
      </c>
      <c r="IR34" s="12"/>
      <c r="IS34" s="12"/>
      <c r="IT34" s="7"/>
      <c r="IU34" s="12">
        <v>6666.16723</v>
      </c>
      <c r="IV34" s="12">
        <v>3663.2334999999998</v>
      </c>
      <c r="IW34" s="7">
        <f t="shared" si="148"/>
        <v>0.54952619302951389</v>
      </c>
      <c r="IX34" s="12">
        <v>67.333730000000003</v>
      </c>
      <c r="IY34" s="12">
        <v>37.001800000000003</v>
      </c>
      <c r="IZ34" s="7">
        <f t="shared" si="150"/>
        <v>0.54952844584727445</v>
      </c>
      <c r="JA34" s="12"/>
      <c r="JB34" s="12"/>
      <c r="JC34" s="7"/>
      <c r="JD34" s="12"/>
      <c r="JE34" s="12"/>
      <c r="JF34" s="7"/>
      <c r="JG34" s="12">
        <v>13961.27486</v>
      </c>
      <c r="JH34" s="12">
        <v>3267.8543599999998</v>
      </c>
      <c r="JI34" s="7">
        <f t="shared" si="155"/>
        <v>0.23406561311693852</v>
      </c>
      <c r="JJ34" s="12">
        <v>3030.3033399999999</v>
      </c>
      <c r="JK34" s="12">
        <v>1041.26</v>
      </c>
      <c r="JL34" s="7">
        <f t="shared" si="157"/>
        <v>0.34361576488246881</v>
      </c>
      <c r="JM34" s="12">
        <v>141.02303000000001</v>
      </c>
      <c r="JN34" s="12">
        <v>33.00864</v>
      </c>
      <c r="JO34" s="7">
        <f t="shared" si="159"/>
        <v>0.23406559907271882</v>
      </c>
      <c r="JP34" s="12"/>
      <c r="JQ34" s="12"/>
      <c r="JR34" s="7"/>
      <c r="JS34" s="12"/>
      <c r="JT34" s="12"/>
      <c r="JU34" s="7"/>
      <c r="JV34" s="12">
        <v>8910</v>
      </c>
      <c r="JW34" s="12">
        <v>0</v>
      </c>
      <c r="JX34" s="7">
        <f t="shared" si="165"/>
        <v>0</v>
      </c>
      <c r="JY34" s="12">
        <v>90</v>
      </c>
      <c r="JZ34" s="12"/>
      <c r="KA34" s="7">
        <f t="shared" si="167"/>
        <v>0</v>
      </c>
      <c r="KB34" s="12"/>
      <c r="KC34" s="12"/>
      <c r="KD34" s="7"/>
      <c r="KE34" s="12"/>
      <c r="KF34" s="12"/>
      <c r="KG34" s="7"/>
      <c r="KH34" s="12">
        <v>3981.8572199999999</v>
      </c>
      <c r="KI34" s="12">
        <v>0</v>
      </c>
      <c r="KJ34" s="7">
        <f t="shared" si="173"/>
        <v>0</v>
      </c>
      <c r="KK34" s="12">
        <v>40.220779999999998</v>
      </c>
      <c r="KL34" s="12">
        <v>0</v>
      </c>
      <c r="KM34" s="7">
        <f t="shared" si="175"/>
        <v>0</v>
      </c>
      <c r="KN34" s="12"/>
      <c r="KO34" s="12"/>
      <c r="KP34" s="7"/>
      <c r="KQ34" s="15"/>
      <c r="KR34" s="15"/>
      <c r="KS34" s="7"/>
      <c r="KT34" s="12"/>
      <c r="KU34" s="12"/>
      <c r="KV34" s="7"/>
      <c r="KW34" s="15">
        <v>278.49453999999997</v>
      </c>
      <c r="KX34" s="15">
        <v>278.49453999999997</v>
      </c>
      <c r="KY34" s="7">
        <f t="shared" si="182"/>
        <v>1</v>
      </c>
      <c r="KZ34" s="12">
        <f t="shared" si="188"/>
        <v>996515.82423000003</v>
      </c>
      <c r="LA34" s="12">
        <f t="shared" si="189"/>
        <v>665150.18865000003</v>
      </c>
      <c r="LB34" s="7">
        <f t="shared" si="184"/>
        <v>0.66747579163025972</v>
      </c>
    </row>
    <row r="35" spans="1:314" x14ac:dyDescent="0.25">
      <c r="A35" s="5" t="s">
        <v>245</v>
      </c>
      <c r="B35" s="2" t="s">
        <v>204</v>
      </c>
      <c r="C35" s="12">
        <f t="shared" si="190"/>
        <v>317172.90000000002</v>
      </c>
      <c r="D35" s="12">
        <f t="shared" si="191"/>
        <v>261871.41209999999</v>
      </c>
      <c r="E35" s="7">
        <f t="shared" si="192"/>
        <v>0.82564245589708318</v>
      </c>
      <c r="F35" s="12"/>
      <c r="G35" s="12"/>
      <c r="H35" s="12"/>
      <c r="I35" s="12">
        <v>240954</v>
      </c>
      <c r="J35" s="12">
        <v>213558.3</v>
      </c>
      <c r="K35" s="7">
        <f t="shared" si="185"/>
        <v>0.88630319480066733</v>
      </c>
      <c r="L35" s="12">
        <v>76218.899999999994</v>
      </c>
      <c r="M35" s="12">
        <v>48313.112099999998</v>
      </c>
      <c r="N35" s="7">
        <f t="shared" si="2"/>
        <v>0.63387312202091606</v>
      </c>
      <c r="O35" s="12"/>
      <c r="P35" s="12"/>
      <c r="Q35" s="7"/>
      <c r="R35" s="12">
        <f t="shared" si="193"/>
        <v>244559.76017000005</v>
      </c>
      <c r="S35" s="12">
        <f t="shared" si="194"/>
        <v>145208.33124999996</v>
      </c>
      <c r="T35" s="7">
        <f t="shared" si="5"/>
        <v>0.59375398123167011</v>
      </c>
      <c r="U35" s="12">
        <v>92156.6</v>
      </c>
      <c r="V35" s="12">
        <v>76222.399999999994</v>
      </c>
      <c r="W35" s="7">
        <f t="shared" si="7"/>
        <v>0.82709648576444861</v>
      </c>
      <c r="X35" s="12">
        <v>46514</v>
      </c>
      <c r="Y35" s="12">
        <v>45271.048580000002</v>
      </c>
      <c r="Z35" s="7">
        <f t="shared" si="9"/>
        <v>0.97327790729672792</v>
      </c>
      <c r="AA35" s="12"/>
      <c r="AB35" s="12"/>
      <c r="AC35" s="7"/>
      <c r="AD35" s="12">
        <v>9659.7000000000007</v>
      </c>
      <c r="AE35" s="12">
        <v>0</v>
      </c>
      <c r="AF35" s="7">
        <f t="shared" si="13"/>
        <v>0</v>
      </c>
      <c r="AG35" s="12"/>
      <c r="AH35" s="12"/>
      <c r="AI35" s="7"/>
      <c r="AJ35" s="12"/>
      <c r="AK35" s="12"/>
      <c r="AL35" s="7"/>
      <c r="AM35" s="12"/>
      <c r="AN35" s="12"/>
      <c r="AO35" s="7"/>
      <c r="AP35" s="12"/>
      <c r="AQ35" s="12"/>
      <c r="AR35" s="7"/>
      <c r="AS35" s="12"/>
      <c r="AT35" s="12"/>
      <c r="AU35" s="7"/>
      <c r="AV35" s="12"/>
      <c r="AW35" s="12"/>
      <c r="AX35" s="7"/>
      <c r="AY35" s="12">
        <v>8400</v>
      </c>
      <c r="AZ35" s="12">
        <v>3753.9468000000002</v>
      </c>
      <c r="BA35" s="7">
        <f t="shared" si="22"/>
        <v>0.44689842857142859</v>
      </c>
      <c r="BB35" s="12">
        <v>10557</v>
      </c>
      <c r="BC35" s="12">
        <v>0</v>
      </c>
      <c r="BD35" s="7">
        <f t="shared" si="24"/>
        <v>0</v>
      </c>
      <c r="BE35" s="12"/>
      <c r="BF35" s="12"/>
      <c r="BG35" s="7"/>
      <c r="BH35" s="12"/>
      <c r="BI35" s="12"/>
      <c r="BJ35" s="7"/>
      <c r="BK35" s="12"/>
      <c r="BL35" s="12"/>
      <c r="BM35" s="7"/>
      <c r="BN35" s="12">
        <v>19164.900000000001</v>
      </c>
      <c r="BO35" s="12">
        <v>0</v>
      </c>
      <c r="BP35" s="7">
        <f t="shared" si="31"/>
        <v>0</v>
      </c>
      <c r="BQ35" s="12">
        <v>9114.7422600000009</v>
      </c>
      <c r="BR35" s="12">
        <v>0</v>
      </c>
      <c r="BS35" s="7">
        <f t="shared" si="33"/>
        <v>0</v>
      </c>
      <c r="BT35" s="12">
        <v>12121</v>
      </c>
      <c r="BU35" s="12">
        <v>0</v>
      </c>
      <c r="BV35" s="7">
        <f t="shared" si="35"/>
        <v>0</v>
      </c>
      <c r="BW35" s="12"/>
      <c r="BX35" s="12"/>
      <c r="BY35" s="7"/>
      <c r="BZ35" s="12"/>
      <c r="CA35" s="12"/>
      <c r="CB35" s="7"/>
      <c r="CC35" s="12">
        <v>1932.1576</v>
      </c>
      <c r="CD35" s="12">
        <v>292.22098</v>
      </c>
      <c r="CE35" s="7">
        <f t="shared" si="41"/>
        <v>0.15124075800027906</v>
      </c>
      <c r="CF35" s="12">
        <v>782</v>
      </c>
      <c r="CG35" s="12">
        <v>0</v>
      </c>
      <c r="CH35" s="7">
        <f t="shared" si="43"/>
        <v>0</v>
      </c>
      <c r="CI35" s="12"/>
      <c r="CJ35" s="12"/>
      <c r="CK35" s="7"/>
      <c r="CL35" s="12">
        <v>1424.1</v>
      </c>
      <c r="CM35" s="12">
        <v>1137.5</v>
      </c>
      <c r="CN35" s="7">
        <f t="shared" si="47"/>
        <v>0.798750087774735</v>
      </c>
      <c r="CO35" s="12">
        <v>72.221909999999994</v>
      </c>
      <c r="CP35" s="12">
        <v>71.499690000000001</v>
      </c>
      <c r="CQ35" s="7">
        <f t="shared" si="49"/>
        <v>0.98999998753840779</v>
      </c>
      <c r="CR35" s="12"/>
      <c r="CS35" s="12"/>
      <c r="CT35" s="7"/>
      <c r="CU35" s="12">
        <v>3321.9034000000001</v>
      </c>
      <c r="CV35" s="12">
        <v>3288.68417</v>
      </c>
      <c r="CW35" s="7">
        <f t="shared" si="52"/>
        <v>0.98999994099768218</v>
      </c>
      <c r="CX35" s="12">
        <v>50</v>
      </c>
      <c r="CY35" s="12">
        <v>50</v>
      </c>
      <c r="CZ35" s="7">
        <f t="shared" si="54"/>
        <v>1</v>
      </c>
      <c r="DA35" s="12"/>
      <c r="DB35" s="12"/>
      <c r="DC35" s="7"/>
      <c r="DD35" s="12"/>
      <c r="DE35" s="12"/>
      <c r="DF35" s="7"/>
      <c r="DG35" s="12"/>
      <c r="DH35" s="12"/>
      <c r="DI35" s="7"/>
      <c r="DJ35" s="12"/>
      <c r="DK35" s="12"/>
      <c r="DL35" s="7"/>
      <c r="DM35" s="12"/>
      <c r="DN35" s="12"/>
      <c r="DO35" s="7"/>
      <c r="DP35" s="12"/>
      <c r="DQ35" s="12"/>
      <c r="DR35" s="7"/>
      <c r="DS35" s="12"/>
      <c r="DT35" s="12"/>
      <c r="DU35" s="7"/>
      <c r="DV35" s="12"/>
      <c r="DW35" s="12"/>
      <c r="DX35" s="7"/>
      <c r="DY35" s="12">
        <v>2282.6999999999998</v>
      </c>
      <c r="DZ35" s="12">
        <v>0</v>
      </c>
      <c r="EA35" s="7">
        <f t="shared" si="72"/>
        <v>0</v>
      </c>
      <c r="EB35" s="12"/>
      <c r="EC35" s="12"/>
      <c r="ED35" s="7"/>
      <c r="EE35" s="12">
        <v>1400</v>
      </c>
      <c r="EF35" s="12">
        <v>1400</v>
      </c>
      <c r="EG35" s="7">
        <f t="shared" si="75"/>
        <v>1</v>
      </c>
      <c r="EH35" s="12">
        <v>909.25</v>
      </c>
      <c r="EI35" s="12">
        <v>909.25</v>
      </c>
      <c r="EJ35" s="7">
        <f t="shared" si="77"/>
        <v>1</v>
      </c>
      <c r="EK35" s="12">
        <v>16560.393</v>
      </c>
      <c r="EL35" s="12">
        <v>10673.503000000001</v>
      </c>
      <c r="EM35" s="7">
        <f t="shared" si="78"/>
        <v>0.64451990964224104</v>
      </c>
      <c r="EN35" s="12"/>
      <c r="EO35" s="12"/>
      <c r="EP35" s="7"/>
      <c r="EQ35" s="12"/>
      <c r="ER35" s="12"/>
      <c r="ES35" s="7"/>
      <c r="ET35" s="12"/>
      <c r="EU35" s="12"/>
      <c r="EV35" s="7"/>
      <c r="EW35" s="12"/>
      <c r="EX35" s="12"/>
      <c r="EY35" s="7"/>
      <c r="EZ35" s="12">
        <v>8137.0920000000006</v>
      </c>
      <c r="FA35" s="12">
        <v>2138.2780299999999</v>
      </c>
      <c r="FB35" s="7">
        <f t="shared" si="86"/>
        <v>0.26278159691447506</v>
      </c>
      <c r="FC35" s="12">
        <f t="shared" si="195"/>
        <v>734712.67731000006</v>
      </c>
      <c r="FD35" s="12">
        <f t="shared" si="196"/>
        <v>497629.11244000006</v>
      </c>
      <c r="FE35" s="7">
        <f t="shared" si="88"/>
        <v>0.67731118273604196</v>
      </c>
      <c r="FF35" s="12">
        <v>9586</v>
      </c>
      <c r="FG35" s="12">
        <v>6989.2</v>
      </c>
      <c r="FH35" s="7">
        <f t="shared" si="90"/>
        <v>0.72910494471103693</v>
      </c>
      <c r="FI35" s="12">
        <v>387.5</v>
      </c>
      <c r="FJ35" s="12">
        <v>308.89999999999998</v>
      </c>
      <c r="FK35" s="7">
        <f t="shared" si="92"/>
        <v>0.79716129032258054</v>
      </c>
      <c r="FL35" s="12">
        <v>426.4</v>
      </c>
      <c r="FM35" s="12">
        <v>297.57733000000002</v>
      </c>
      <c r="FN35" s="7">
        <f t="shared" si="94"/>
        <v>0.69788304409005641</v>
      </c>
      <c r="FO35" s="12"/>
      <c r="FP35" s="12"/>
      <c r="FQ35" s="7"/>
      <c r="FR35" s="15"/>
      <c r="FS35" s="15"/>
      <c r="FT35" s="7"/>
      <c r="FU35" s="12">
        <v>15609.157309999999</v>
      </c>
      <c r="FV35" s="12">
        <v>4999.75731</v>
      </c>
      <c r="FW35" s="7">
        <f t="shared" si="98"/>
        <v>0.32030923967925595</v>
      </c>
      <c r="FX35" s="12">
        <v>10.4</v>
      </c>
      <c r="FY35" s="12">
        <v>0</v>
      </c>
      <c r="FZ35" s="7">
        <f t="shared" ref="FZ35" si="207">FY35/FX35</f>
        <v>0</v>
      </c>
      <c r="GA35" s="12">
        <v>1.9</v>
      </c>
      <c r="GB35" s="12">
        <v>0</v>
      </c>
      <c r="GC35" s="7">
        <f t="shared" si="206"/>
        <v>0</v>
      </c>
      <c r="GD35" s="12">
        <v>178014.9</v>
      </c>
      <c r="GE35" s="12">
        <v>122517.717</v>
      </c>
      <c r="GF35" s="7">
        <f t="shared" si="104"/>
        <v>0.68824416944873723</v>
      </c>
      <c r="GG35" s="12">
        <v>1171.8</v>
      </c>
      <c r="GH35" s="12">
        <v>399.2</v>
      </c>
      <c r="GI35" s="7">
        <f t="shared" si="106"/>
        <v>0.34067246970472775</v>
      </c>
      <c r="GJ35" s="12">
        <v>457885.3</v>
      </c>
      <c r="GK35" s="12">
        <v>316900.90000000002</v>
      </c>
      <c r="GL35" s="7">
        <f t="shared" si="108"/>
        <v>0.69209668884325404</v>
      </c>
      <c r="GM35" s="12">
        <v>482.9</v>
      </c>
      <c r="GN35" s="12">
        <v>359.9</v>
      </c>
      <c r="GO35" s="7">
        <f t="shared" si="110"/>
        <v>0.74528887968523505</v>
      </c>
      <c r="GP35" s="12">
        <v>5235.8999999999996</v>
      </c>
      <c r="GQ35" s="12">
        <v>2652.9</v>
      </c>
      <c r="GR35" s="7">
        <f t="shared" si="112"/>
        <v>0.50667507018850633</v>
      </c>
      <c r="GS35" s="12">
        <v>4384.62</v>
      </c>
      <c r="GT35" s="12">
        <v>2062.62</v>
      </c>
      <c r="GU35" s="7">
        <f t="shared" si="114"/>
        <v>0.47042161008251571</v>
      </c>
      <c r="GV35" s="12">
        <v>91.1</v>
      </c>
      <c r="GW35" s="12">
        <v>50.7</v>
      </c>
      <c r="GX35" s="7">
        <f t="shared" si="116"/>
        <v>0.55653128430296384</v>
      </c>
      <c r="GY35" s="12">
        <v>48195.4</v>
      </c>
      <c r="GZ35" s="12">
        <v>30496.441800000001</v>
      </c>
      <c r="HA35" s="7">
        <f t="shared" si="118"/>
        <v>0.63276664992924636</v>
      </c>
      <c r="HB35" s="12">
        <v>6776.6</v>
      </c>
      <c r="HC35" s="12">
        <v>5231</v>
      </c>
      <c r="HD35" s="7">
        <f t="shared" si="120"/>
        <v>0.77192102234158722</v>
      </c>
      <c r="HE35" s="12"/>
      <c r="HF35" s="12"/>
      <c r="HG35" s="7"/>
      <c r="HH35" s="12"/>
      <c r="HI35" s="12"/>
      <c r="HJ35" s="7"/>
      <c r="HK35" s="12"/>
      <c r="HL35" s="12"/>
      <c r="HM35" s="7"/>
      <c r="HN35" s="12">
        <v>4939.8</v>
      </c>
      <c r="HO35" s="12">
        <v>3705</v>
      </c>
      <c r="HP35" s="7">
        <f t="shared" si="128"/>
        <v>0.75003036560184622</v>
      </c>
      <c r="HQ35" s="12"/>
      <c r="HR35" s="12"/>
      <c r="HS35" s="7"/>
      <c r="HT35" s="12">
        <v>11.4</v>
      </c>
      <c r="HU35" s="12">
        <v>8.4</v>
      </c>
      <c r="HV35" s="7">
        <f t="shared" si="131"/>
        <v>0.73684210526315785</v>
      </c>
      <c r="HW35" s="12"/>
      <c r="HX35" s="12"/>
      <c r="HY35" s="7"/>
      <c r="HZ35" s="12"/>
      <c r="IA35" s="12"/>
      <c r="IB35" s="7"/>
      <c r="IC35" s="12">
        <v>1501.6</v>
      </c>
      <c r="ID35" s="12">
        <v>648.899</v>
      </c>
      <c r="IE35" s="7">
        <f t="shared" si="137"/>
        <v>0.43213838572189667</v>
      </c>
      <c r="IF35" s="12">
        <f t="shared" si="197"/>
        <v>76717.900359999985</v>
      </c>
      <c r="IG35" s="12">
        <f t="shared" si="198"/>
        <v>29056.6378</v>
      </c>
      <c r="IH35" s="7">
        <f t="shared" si="139"/>
        <v>0.37874652022085142</v>
      </c>
      <c r="II35" s="7"/>
      <c r="IJ35" s="7"/>
      <c r="IK35" s="7"/>
      <c r="IL35" s="7"/>
      <c r="IM35" s="7"/>
      <c r="IN35" s="7"/>
      <c r="IO35" s="12">
        <v>9900</v>
      </c>
      <c r="IP35" s="12">
        <v>0</v>
      </c>
      <c r="IQ35" s="7">
        <f t="shared" si="145"/>
        <v>0</v>
      </c>
      <c r="IR35" s="12"/>
      <c r="IS35" s="12"/>
      <c r="IT35" s="7"/>
      <c r="IU35" s="12"/>
      <c r="IV35" s="12"/>
      <c r="IW35" s="7"/>
      <c r="IX35" s="12"/>
      <c r="IY35" s="12"/>
      <c r="IZ35" s="7"/>
      <c r="JA35" s="12"/>
      <c r="JB35" s="12"/>
      <c r="JC35" s="7"/>
      <c r="JD35" s="12"/>
      <c r="JE35" s="12"/>
      <c r="JF35" s="7"/>
      <c r="JG35" s="12">
        <v>37799.177089999997</v>
      </c>
      <c r="JH35" s="12">
        <v>20647.1129</v>
      </c>
      <c r="JI35" s="7">
        <f t="shared" si="155"/>
        <v>0.54623180951371342</v>
      </c>
      <c r="JJ35" s="12">
        <v>10303.031360000001</v>
      </c>
      <c r="JK35" s="12">
        <v>0</v>
      </c>
      <c r="JL35" s="7">
        <f t="shared" si="157"/>
        <v>0</v>
      </c>
      <c r="JM35" s="12">
        <v>381.81191000000001</v>
      </c>
      <c r="JN35" s="12">
        <v>209.9179</v>
      </c>
      <c r="JO35" s="7">
        <f t="shared" si="159"/>
        <v>0.54979400721156135</v>
      </c>
      <c r="JP35" s="12">
        <v>5232.15121</v>
      </c>
      <c r="JQ35" s="12">
        <v>0</v>
      </c>
      <c r="JR35" s="7">
        <f t="shared" si="161"/>
        <v>0</v>
      </c>
      <c r="JS35" s="12">
        <v>52.848790000000001</v>
      </c>
      <c r="JT35" s="12">
        <v>0</v>
      </c>
      <c r="JU35" s="7">
        <f t="shared" si="163"/>
        <v>0</v>
      </c>
      <c r="JV35" s="12"/>
      <c r="JW35" s="12"/>
      <c r="JX35" s="7"/>
      <c r="JY35" s="12"/>
      <c r="JZ35" s="12"/>
      <c r="KA35" s="7"/>
      <c r="KB35" s="12"/>
      <c r="KC35" s="12"/>
      <c r="KD35" s="7"/>
      <c r="KE35" s="12"/>
      <c r="KF35" s="12"/>
      <c r="KG35" s="7"/>
      <c r="KH35" s="12">
        <v>4800.7802700000002</v>
      </c>
      <c r="KI35" s="12">
        <v>0</v>
      </c>
      <c r="KJ35" s="7">
        <f t="shared" si="173"/>
        <v>0</v>
      </c>
      <c r="KK35" s="12">
        <v>48.492730000000002</v>
      </c>
      <c r="KL35" s="12">
        <v>0</v>
      </c>
      <c r="KM35" s="7">
        <f t="shared" si="175"/>
        <v>0</v>
      </c>
      <c r="KN35" s="12"/>
      <c r="KO35" s="12"/>
      <c r="KP35" s="7"/>
      <c r="KQ35" s="15"/>
      <c r="KR35" s="15"/>
      <c r="KS35" s="7"/>
      <c r="KT35" s="12">
        <v>3930.607</v>
      </c>
      <c r="KU35" s="12">
        <v>3930.607</v>
      </c>
      <c r="KV35" s="7">
        <f t="shared" si="181"/>
        <v>1</v>
      </c>
      <c r="KW35" s="15">
        <v>4269</v>
      </c>
      <c r="KX35" s="15">
        <v>4269</v>
      </c>
      <c r="KY35" s="7">
        <f t="shared" si="182"/>
        <v>1</v>
      </c>
      <c r="KZ35" s="12">
        <f t="shared" si="188"/>
        <v>1373163.2378400003</v>
      </c>
      <c r="LA35" s="12">
        <f t="shared" si="189"/>
        <v>933765.49358999997</v>
      </c>
      <c r="LB35" s="7">
        <f t="shared" si="184"/>
        <v>0.68001055363149876</v>
      </c>
    </row>
    <row r="36" spans="1:314" x14ac:dyDescent="0.25">
      <c r="A36" s="5" t="s">
        <v>246</v>
      </c>
      <c r="B36" s="2" t="s">
        <v>205</v>
      </c>
      <c r="C36" s="12">
        <f t="shared" si="190"/>
        <v>84325.7</v>
      </c>
      <c r="D36" s="12">
        <f t="shared" si="191"/>
        <v>69638.3</v>
      </c>
      <c r="E36" s="7">
        <f t="shared" si="192"/>
        <v>0.82582534150324283</v>
      </c>
      <c r="F36" s="12"/>
      <c r="G36" s="12"/>
      <c r="H36" s="12"/>
      <c r="I36" s="12">
        <v>81295</v>
      </c>
      <c r="J36" s="12">
        <v>69638.3</v>
      </c>
      <c r="K36" s="7">
        <f t="shared" si="185"/>
        <v>0.85661233778215151</v>
      </c>
      <c r="L36" s="12">
        <v>3030.7</v>
      </c>
      <c r="M36" s="12">
        <v>0</v>
      </c>
      <c r="N36" s="7">
        <f>M36/L36</f>
        <v>0</v>
      </c>
      <c r="O36" s="12"/>
      <c r="P36" s="12"/>
      <c r="Q36" s="7"/>
      <c r="R36" s="12">
        <f t="shared" si="193"/>
        <v>68822.023790000007</v>
      </c>
      <c r="S36" s="12">
        <f t="shared" si="194"/>
        <v>43253.490210000004</v>
      </c>
      <c r="T36" s="7">
        <f t="shared" si="5"/>
        <v>0.6284832649208556</v>
      </c>
      <c r="U36" s="12">
        <v>51881.7</v>
      </c>
      <c r="V36" s="12">
        <v>37885.300000000003</v>
      </c>
      <c r="W36" s="7">
        <f t="shared" si="7"/>
        <v>0.73022472278279249</v>
      </c>
      <c r="X36" s="12">
        <v>8159.4</v>
      </c>
      <c r="Y36" s="12">
        <v>1775.077</v>
      </c>
      <c r="Z36" s="7">
        <f t="shared" si="9"/>
        <v>0.21754994239772532</v>
      </c>
      <c r="AA36" s="12"/>
      <c r="AB36" s="12"/>
      <c r="AC36" s="7"/>
      <c r="AD36" s="12"/>
      <c r="AE36" s="12"/>
      <c r="AF36" s="7"/>
      <c r="AG36" s="12"/>
      <c r="AH36" s="12"/>
      <c r="AI36" s="7"/>
      <c r="AJ36" s="12"/>
      <c r="AK36" s="12"/>
      <c r="AL36" s="7"/>
      <c r="AM36" s="12"/>
      <c r="AN36" s="12"/>
      <c r="AO36" s="7"/>
      <c r="AP36" s="12"/>
      <c r="AQ36" s="12"/>
      <c r="AR36" s="7"/>
      <c r="AS36" s="12"/>
      <c r="AT36" s="12"/>
      <c r="AU36" s="7"/>
      <c r="AV36" s="12"/>
      <c r="AW36" s="12"/>
      <c r="AX36" s="7"/>
      <c r="AY36" s="12"/>
      <c r="AZ36" s="12"/>
      <c r="BA36" s="7"/>
      <c r="BB36" s="12"/>
      <c r="BC36" s="12"/>
      <c r="BD36" s="7"/>
      <c r="BE36" s="12"/>
      <c r="BF36" s="12"/>
      <c r="BG36" s="7"/>
      <c r="BH36" s="12"/>
      <c r="BI36" s="12"/>
      <c r="BJ36" s="7"/>
      <c r="BK36" s="12"/>
      <c r="BL36" s="12"/>
      <c r="BM36" s="7"/>
      <c r="BN36" s="12"/>
      <c r="BO36" s="12"/>
      <c r="BP36" s="7"/>
      <c r="BQ36" s="12"/>
      <c r="BR36" s="12"/>
      <c r="BS36" s="7"/>
      <c r="BT36" s="12"/>
      <c r="BU36" s="12"/>
      <c r="BV36" s="7"/>
      <c r="BW36" s="12">
        <v>1603.76</v>
      </c>
      <c r="BX36" s="12">
        <v>222.39941999999999</v>
      </c>
      <c r="BY36" s="7">
        <f t="shared" si="37"/>
        <v>0.13867375417768243</v>
      </c>
      <c r="BZ36" s="12"/>
      <c r="CA36" s="12"/>
      <c r="CB36" s="7"/>
      <c r="CC36" s="12"/>
      <c r="CD36" s="12"/>
      <c r="CE36" s="7"/>
      <c r="CF36" s="12"/>
      <c r="CG36" s="12"/>
      <c r="CH36" s="7"/>
      <c r="CI36" s="12">
        <v>2142</v>
      </c>
      <c r="CJ36" s="12">
        <v>0</v>
      </c>
      <c r="CK36" s="7">
        <f t="shared" si="45"/>
        <v>0</v>
      </c>
      <c r="CL36" s="12"/>
      <c r="CM36" s="12"/>
      <c r="CN36" s="7"/>
      <c r="CO36" s="12">
        <v>114.66343999999999</v>
      </c>
      <c r="CP36" s="12">
        <v>114.66343999999999</v>
      </c>
      <c r="CQ36" s="7">
        <f t="shared" si="49"/>
        <v>1</v>
      </c>
      <c r="CR36" s="12"/>
      <c r="CS36" s="12"/>
      <c r="CT36" s="7"/>
      <c r="CU36" s="12">
        <v>880.673</v>
      </c>
      <c r="CV36" s="12">
        <v>880.673</v>
      </c>
      <c r="CW36" s="7">
        <f t="shared" si="52"/>
        <v>1</v>
      </c>
      <c r="CX36" s="12">
        <v>50</v>
      </c>
      <c r="CY36" s="12">
        <v>50</v>
      </c>
      <c r="CZ36" s="7">
        <f t="shared" si="54"/>
        <v>1</v>
      </c>
      <c r="DA36" s="12"/>
      <c r="DB36" s="12"/>
      <c r="DC36" s="7"/>
      <c r="DD36" s="12"/>
      <c r="DE36" s="12"/>
      <c r="DF36" s="7"/>
      <c r="DG36" s="12"/>
      <c r="DH36" s="12"/>
      <c r="DI36" s="7"/>
      <c r="DJ36" s="12">
        <v>1289.82735</v>
      </c>
      <c r="DK36" s="12">
        <v>1289.82735</v>
      </c>
      <c r="DL36" s="7">
        <f t="shared" si="62"/>
        <v>1</v>
      </c>
      <c r="DM36" s="12"/>
      <c r="DN36" s="12"/>
      <c r="DO36" s="7"/>
      <c r="DP36" s="12"/>
      <c r="DQ36" s="12"/>
      <c r="DR36" s="7"/>
      <c r="DS36" s="12"/>
      <c r="DT36" s="12"/>
      <c r="DU36" s="7"/>
      <c r="DV36" s="12"/>
      <c r="DW36" s="12"/>
      <c r="DX36" s="7"/>
      <c r="DY36" s="12"/>
      <c r="DZ36" s="12"/>
      <c r="EA36" s="7"/>
      <c r="EB36" s="12"/>
      <c r="EC36" s="12"/>
      <c r="ED36" s="7"/>
      <c r="EE36" s="12"/>
      <c r="EF36" s="12"/>
      <c r="EG36" s="7"/>
      <c r="EH36" s="12"/>
      <c r="EI36" s="12"/>
      <c r="EJ36" s="7"/>
      <c r="EK36" s="12">
        <v>2700</v>
      </c>
      <c r="EL36" s="12">
        <v>1035.55</v>
      </c>
      <c r="EM36" s="7">
        <f t="shared" si="78"/>
        <v>0.38353703703703701</v>
      </c>
      <c r="EN36" s="12"/>
      <c r="EO36" s="12"/>
      <c r="EP36" s="7"/>
      <c r="EQ36" s="12"/>
      <c r="ER36" s="12"/>
      <c r="ES36" s="7"/>
      <c r="ET36" s="12"/>
      <c r="EU36" s="12"/>
      <c r="EV36" s="7"/>
      <c r="EW36" s="12"/>
      <c r="EX36" s="12"/>
      <c r="EY36" s="7"/>
      <c r="EZ36" s="12"/>
      <c r="FA36" s="12"/>
      <c r="FB36" s="7"/>
      <c r="FC36" s="12">
        <f t="shared" si="195"/>
        <v>104409.37999999999</v>
      </c>
      <c r="FD36" s="12">
        <f t="shared" si="196"/>
        <v>87492.324999999983</v>
      </c>
      <c r="FE36" s="7">
        <f t="shared" si="88"/>
        <v>0.83797380082134376</v>
      </c>
      <c r="FF36" s="12">
        <v>1011</v>
      </c>
      <c r="FG36" s="12">
        <v>758.7</v>
      </c>
      <c r="FH36" s="7">
        <f t="shared" si="90"/>
        <v>0.7504451038575668</v>
      </c>
      <c r="FI36" s="12">
        <v>134.80000000000001</v>
      </c>
      <c r="FJ36" s="12">
        <v>100.8</v>
      </c>
      <c r="FK36" s="7">
        <f t="shared" si="92"/>
        <v>0.74777448071216612</v>
      </c>
      <c r="FL36" s="12">
        <v>182.2</v>
      </c>
      <c r="FM36" s="12">
        <v>117.32</v>
      </c>
      <c r="FN36" s="7">
        <f t="shared" si="94"/>
        <v>0.64390779363336992</v>
      </c>
      <c r="FO36" s="12"/>
      <c r="FP36" s="12"/>
      <c r="FQ36" s="7"/>
      <c r="FR36" s="15"/>
      <c r="FS36" s="15"/>
      <c r="FT36" s="7"/>
      <c r="FU36" s="12"/>
      <c r="FV36" s="12"/>
      <c r="FW36" s="7"/>
      <c r="FX36" s="12"/>
      <c r="FY36" s="12"/>
      <c r="FZ36" s="7"/>
      <c r="GA36" s="12"/>
      <c r="GB36" s="12"/>
      <c r="GC36" s="7"/>
      <c r="GD36" s="12">
        <v>24794.799999999999</v>
      </c>
      <c r="GE36" s="12">
        <v>21198.456999999999</v>
      </c>
      <c r="GF36" s="7">
        <f t="shared" si="104"/>
        <v>0.85495575685224323</v>
      </c>
      <c r="GG36" s="12">
        <v>519.70000000000005</v>
      </c>
      <c r="GH36" s="12">
        <v>203.3</v>
      </c>
      <c r="GI36" s="7">
        <f t="shared" si="106"/>
        <v>0.39118722339811429</v>
      </c>
      <c r="GJ36" s="12">
        <v>66751.5</v>
      </c>
      <c r="GK36" s="12">
        <v>58376.078000000001</v>
      </c>
      <c r="GL36" s="7">
        <f t="shared" si="108"/>
        <v>0.87452833269664354</v>
      </c>
      <c r="GM36" s="12">
        <v>81.400000000000006</v>
      </c>
      <c r="GN36" s="12">
        <v>61.2</v>
      </c>
      <c r="GO36" s="7">
        <f t="shared" si="110"/>
        <v>0.75184275184275184</v>
      </c>
      <c r="GP36" s="12">
        <v>3128.9</v>
      </c>
      <c r="GQ36" s="12">
        <v>1158.4000000000001</v>
      </c>
      <c r="GR36" s="7">
        <f t="shared" si="112"/>
        <v>0.37022595800441049</v>
      </c>
      <c r="GS36" s="12">
        <v>564.48</v>
      </c>
      <c r="GT36" s="12">
        <v>564.48</v>
      </c>
      <c r="GU36" s="7">
        <f t="shared" si="114"/>
        <v>1</v>
      </c>
      <c r="GV36" s="12">
        <v>60.7</v>
      </c>
      <c r="GW36" s="12">
        <v>39.9</v>
      </c>
      <c r="GX36" s="7">
        <f t="shared" si="116"/>
        <v>0.65733113673805599</v>
      </c>
      <c r="GY36" s="12">
        <v>5132.3</v>
      </c>
      <c r="GZ36" s="12">
        <v>3505.7</v>
      </c>
      <c r="HA36" s="7">
        <f t="shared" si="118"/>
        <v>0.68306607174171419</v>
      </c>
      <c r="HB36" s="12">
        <v>795.6</v>
      </c>
      <c r="HC36" s="12">
        <v>568.79999999999995</v>
      </c>
      <c r="HD36" s="7">
        <f t="shared" si="120"/>
        <v>0.71493212669683248</v>
      </c>
      <c r="HE36" s="12"/>
      <c r="HF36" s="12"/>
      <c r="HG36" s="7"/>
      <c r="HH36" s="12"/>
      <c r="HI36" s="12"/>
      <c r="HJ36" s="7"/>
      <c r="HK36" s="12"/>
      <c r="HL36" s="12"/>
      <c r="HM36" s="7"/>
      <c r="HN36" s="12">
        <v>743.5</v>
      </c>
      <c r="HO36" s="12">
        <v>557.70000000000005</v>
      </c>
      <c r="HP36" s="7">
        <f t="shared" si="128"/>
        <v>0.75010087424344318</v>
      </c>
      <c r="HQ36" s="12"/>
      <c r="HR36" s="12"/>
      <c r="HS36" s="7"/>
      <c r="HT36" s="12">
        <v>1.3</v>
      </c>
      <c r="HU36" s="12">
        <v>0.96</v>
      </c>
      <c r="HV36" s="7">
        <f t="shared" si="131"/>
        <v>0.73846153846153839</v>
      </c>
      <c r="HW36" s="12"/>
      <c r="HX36" s="12"/>
      <c r="HY36" s="7"/>
      <c r="HZ36" s="12"/>
      <c r="IA36" s="12"/>
      <c r="IB36" s="7"/>
      <c r="IC36" s="12">
        <v>507.2</v>
      </c>
      <c r="ID36" s="12">
        <v>280.52999999999997</v>
      </c>
      <c r="IE36" s="7">
        <f t="shared" si="137"/>
        <v>0.55309542586750782</v>
      </c>
      <c r="IF36" s="12">
        <f t="shared" si="197"/>
        <v>3278.2420000000002</v>
      </c>
      <c r="IG36" s="12">
        <f t="shared" si="198"/>
        <v>0</v>
      </c>
      <c r="IH36" s="7">
        <f t="shared" si="139"/>
        <v>0</v>
      </c>
      <c r="II36" s="7"/>
      <c r="IJ36" s="7"/>
      <c r="IK36" s="7"/>
      <c r="IL36" s="7"/>
      <c r="IM36" s="7"/>
      <c r="IN36" s="7"/>
      <c r="IO36" s="12"/>
      <c r="IP36" s="12"/>
      <c r="IQ36" s="7"/>
      <c r="IR36" s="12"/>
      <c r="IS36" s="12"/>
      <c r="IT36" s="7"/>
      <c r="IU36" s="12"/>
      <c r="IV36" s="12"/>
      <c r="IW36" s="7"/>
      <c r="IX36" s="12"/>
      <c r="IY36" s="12"/>
      <c r="IZ36" s="7"/>
      <c r="JA36" s="12"/>
      <c r="JB36" s="12"/>
      <c r="JC36" s="7"/>
      <c r="JD36" s="12"/>
      <c r="JE36" s="12"/>
      <c r="JF36" s="7"/>
      <c r="JG36" s="12">
        <v>3245.46</v>
      </c>
      <c r="JH36" s="12"/>
      <c r="JI36" s="7">
        <f t="shared" si="155"/>
        <v>0</v>
      </c>
      <c r="JJ36" s="12"/>
      <c r="JK36" s="12"/>
      <c r="JL36" s="7"/>
      <c r="JM36" s="12">
        <v>32.781999999999996</v>
      </c>
      <c r="JN36" s="12"/>
      <c r="JO36" s="7">
        <f t="shared" si="159"/>
        <v>0</v>
      </c>
      <c r="JP36" s="12"/>
      <c r="JQ36" s="12"/>
      <c r="JR36" s="7"/>
      <c r="JS36" s="12"/>
      <c r="JT36" s="12"/>
      <c r="JU36" s="7"/>
      <c r="JV36" s="12"/>
      <c r="JW36" s="12"/>
      <c r="JX36" s="7"/>
      <c r="JY36" s="12"/>
      <c r="JZ36" s="12"/>
      <c r="KA36" s="7"/>
      <c r="KB36" s="12"/>
      <c r="KC36" s="12"/>
      <c r="KD36" s="7"/>
      <c r="KE36" s="12"/>
      <c r="KF36" s="12"/>
      <c r="KG36" s="7"/>
      <c r="KH36" s="12"/>
      <c r="KI36" s="12"/>
      <c r="KJ36" s="7"/>
      <c r="KK36" s="12"/>
      <c r="KL36" s="12"/>
      <c r="KM36" s="7"/>
      <c r="KN36" s="12"/>
      <c r="KO36" s="12"/>
      <c r="KP36" s="7"/>
      <c r="KQ36" s="15"/>
      <c r="KR36" s="15"/>
      <c r="KS36" s="7"/>
      <c r="KT36" s="12"/>
      <c r="KU36" s="12"/>
      <c r="KV36" s="7"/>
      <c r="KW36" s="15"/>
      <c r="KX36" s="15"/>
      <c r="KY36" s="7"/>
      <c r="KZ36" s="12">
        <f t="shared" si="188"/>
        <v>260835.34579000002</v>
      </c>
      <c r="LA36" s="12">
        <f t="shared" si="189"/>
        <v>200384.11520999999</v>
      </c>
      <c r="LB36" s="7">
        <f t="shared" si="184"/>
        <v>0.76823988176560376</v>
      </c>
    </row>
    <row r="37" spans="1:314" x14ac:dyDescent="0.25">
      <c r="A37" s="5" t="s">
        <v>247</v>
      </c>
      <c r="B37" s="2" t="s">
        <v>206</v>
      </c>
      <c r="C37" s="12">
        <f t="shared" si="190"/>
        <v>240009.7</v>
      </c>
      <c r="D37" s="12">
        <f t="shared" si="191"/>
        <v>222356.31833000001</v>
      </c>
      <c r="E37" s="7">
        <f t="shared" si="192"/>
        <v>0.92644721580002809</v>
      </c>
      <c r="F37" s="12"/>
      <c r="G37" s="12"/>
      <c r="H37" s="12"/>
      <c r="I37" s="12">
        <v>195552</v>
      </c>
      <c r="J37" s="12">
        <v>195552</v>
      </c>
      <c r="K37" s="7">
        <f>J37/I37</f>
        <v>1</v>
      </c>
      <c r="L37" s="12">
        <v>44457.7</v>
      </c>
      <c r="M37" s="12">
        <v>26804.318329999998</v>
      </c>
      <c r="N37" s="7">
        <f t="shared" si="2"/>
        <v>0.60291734232765082</v>
      </c>
      <c r="O37" s="12"/>
      <c r="P37" s="12"/>
      <c r="Q37" s="7"/>
      <c r="R37" s="12">
        <f t="shared" si="193"/>
        <v>307222.24038999999</v>
      </c>
      <c r="S37" s="12">
        <f t="shared" si="194"/>
        <v>163663.78451999999</v>
      </c>
      <c r="T37" s="7">
        <f t="shared" si="5"/>
        <v>0.53272114776664192</v>
      </c>
      <c r="U37" s="12">
        <v>88668</v>
      </c>
      <c r="V37" s="12">
        <v>67525.070000000007</v>
      </c>
      <c r="W37" s="7">
        <f t="shared" si="7"/>
        <v>0.76154948797762445</v>
      </c>
      <c r="X37" s="12">
        <v>58740</v>
      </c>
      <c r="Y37" s="12">
        <v>37189.044999999998</v>
      </c>
      <c r="Z37" s="7">
        <f t="shared" si="9"/>
        <v>0.63311278515491998</v>
      </c>
      <c r="AA37" s="12">
        <v>1211</v>
      </c>
      <c r="AB37" s="12">
        <v>0</v>
      </c>
      <c r="AC37" s="7">
        <f t="shared" si="11"/>
        <v>0</v>
      </c>
      <c r="AD37" s="12">
        <v>7770.9</v>
      </c>
      <c r="AE37" s="12">
        <v>0</v>
      </c>
      <c r="AF37" s="7">
        <f t="shared" si="13"/>
        <v>0</v>
      </c>
      <c r="AG37" s="12"/>
      <c r="AH37" s="12"/>
      <c r="AI37" s="7"/>
      <c r="AJ37" s="12"/>
      <c r="AK37" s="12"/>
      <c r="AL37" s="7"/>
      <c r="AM37" s="12"/>
      <c r="AN37" s="12"/>
      <c r="AO37" s="7"/>
      <c r="AP37" s="12"/>
      <c r="AQ37" s="12"/>
      <c r="AR37" s="7"/>
      <c r="AS37" s="12"/>
      <c r="AT37" s="12"/>
      <c r="AU37" s="7"/>
      <c r="AV37" s="12">
        <v>9538.7595399999991</v>
      </c>
      <c r="AW37" s="12">
        <v>9538.759</v>
      </c>
      <c r="AX37" s="7">
        <f t="shared" si="21"/>
        <v>0.99999994338886555</v>
      </c>
      <c r="AY37" s="12">
        <v>3900</v>
      </c>
      <c r="AZ37" s="12">
        <v>3000</v>
      </c>
      <c r="BA37" s="7">
        <f t="shared" si="22"/>
        <v>0.76923076923076927</v>
      </c>
      <c r="BB37" s="12"/>
      <c r="BC37" s="12"/>
      <c r="BD37" s="7"/>
      <c r="BE37" s="12">
        <v>32434.16474</v>
      </c>
      <c r="BF37" s="12">
        <v>3750.0227100000002</v>
      </c>
      <c r="BG37" s="7">
        <f t="shared" si="26"/>
        <v>0.11561952466052623</v>
      </c>
      <c r="BH37" s="12"/>
      <c r="BI37" s="12"/>
      <c r="BJ37" s="7"/>
      <c r="BK37" s="12">
        <v>30195</v>
      </c>
      <c r="BL37" s="12">
        <v>0</v>
      </c>
      <c r="BM37" s="7">
        <f t="shared" si="29"/>
        <v>0</v>
      </c>
      <c r="BN37" s="12"/>
      <c r="BO37" s="12"/>
      <c r="BP37" s="7"/>
      <c r="BQ37" s="12"/>
      <c r="BR37" s="12"/>
      <c r="BS37" s="7"/>
      <c r="BT37" s="12"/>
      <c r="BU37" s="12"/>
      <c r="BV37" s="7"/>
      <c r="BW37" s="12"/>
      <c r="BX37" s="12"/>
      <c r="BY37" s="7"/>
      <c r="BZ37" s="12"/>
      <c r="CA37" s="12"/>
      <c r="CB37" s="7"/>
      <c r="CC37" s="12"/>
      <c r="CD37" s="12"/>
      <c r="CE37" s="7"/>
      <c r="CF37" s="12"/>
      <c r="CG37" s="12"/>
      <c r="CH37" s="7"/>
      <c r="CI37" s="12">
        <v>2142</v>
      </c>
      <c r="CJ37" s="12">
        <v>0</v>
      </c>
      <c r="CK37" s="7">
        <f t="shared" si="45"/>
        <v>0</v>
      </c>
      <c r="CL37" s="12">
        <v>3717.6</v>
      </c>
      <c r="CM37" s="12">
        <v>2462.5</v>
      </c>
      <c r="CN37" s="7">
        <f t="shared" si="47"/>
        <v>0.66238971379384548</v>
      </c>
      <c r="CO37" s="12">
        <v>72.221909999999994</v>
      </c>
      <c r="CP37" s="12">
        <v>72.221909999999994</v>
      </c>
      <c r="CQ37" s="7">
        <f t="shared" si="49"/>
        <v>1</v>
      </c>
      <c r="CR37" s="12"/>
      <c r="CS37" s="12"/>
      <c r="CT37" s="7"/>
      <c r="CU37" s="12">
        <v>5575.6857</v>
      </c>
      <c r="CV37" s="12">
        <v>5575.6857</v>
      </c>
      <c r="CW37" s="7">
        <f t="shared" si="52"/>
        <v>1</v>
      </c>
      <c r="CX37" s="12">
        <v>50</v>
      </c>
      <c r="CY37" s="12">
        <v>50</v>
      </c>
      <c r="CZ37" s="7">
        <f t="shared" si="54"/>
        <v>1</v>
      </c>
      <c r="DA37" s="12"/>
      <c r="DB37" s="12"/>
      <c r="DC37" s="7"/>
      <c r="DD37" s="12"/>
      <c r="DE37" s="12"/>
      <c r="DF37" s="7"/>
      <c r="DG37" s="12"/>
      <c r="DH37" s="12"/>
      <c r="DI37" s="7"/>
      <c r="DJ37" s="12">
        <v>4635.1734999999999</v>
      </c>
      <c r="DK37" s="12">
        <v>4635.1734999999999</v>
      </c>
      <c r="DL37" s="7">
        <f t="shared" si="62"/>
        <v>1</v>
      </c>
      <c r="DM37" s="12"/>
      <c r="DN37" s="12"/>
      <c r="DO37" s="7"/>
      <c r="DP37" s="12">
        <v>738.43499999999995</v>
      </c>
      <c r="DQ37" s="12">
        <v>738.43499999999995</v>
      </c>
      <c r="DR37" s="7">
        <f t="shared" si="66"/>
        <v>1</v>
      </c>
      <c r="DS37" s="12"/>
      <c r="DT37" s="12"/>
      <c r="DU37" s="7"/>
      <c r="DV37" s="12"/>
      <c r="DW37" s="12"/>
      <c r="DX37" s="7"/>
      <c r="DY37" s="12"/>
      <c r="DZ37" s="12"/>
      <c r="EA37" s="7"/>
      <c r="EB37" s="12"/>
      <c r="EC37" s="12"/>
      <c r="ED37" s="7"/>
      <c r="EE37" s="12">
        <v>200</v>
      </c>
      <c r="EF37" s="12">
        <v>200</v>
      </c>
      <c r="EG37" s="7">
        <f t="shared" si="75"/>
        <v>1</v>
      </c>
      <c r="EH37" s="12">
        <v>909.25</v>
      </c>
      <c r="EI37" s="12">
        <v>905.97670000000005</v>
      </c>
      <c r="EJ37" s="7">
        <f t="shared" si="77"/>
        <v>0.99640000000000006</v>
      </c>
      <c r="EK37" s="12">
        <v>34508.851999999999</v>
      </c>
      <c r="EL37" s="12">
        <v>23720.895</v>
      </c>
      <c r="EM37" s="7">
        <f t="shared" si="78"/>
        <v>0.68738580466252541</v>
      </c>
      <c r="EN37" s="12"/>
      <c r="EO37" s="12"/>
      <c r="EP37" s="7"/>
      <c r="EQ37" s="12"/>
      <c r="ER37" s="12"/>
      <c r="ES37" s="7"/>
      <c r="ET37" s="12"/>
      <c r="EU37" s="12"/>
      <c r="EV37" s="7"/>
      <c r="EW37" s="12"/>
      <c r="EX37" s="12"/>
      <c r="EY37" s="7"/>
      <c r="EZ37" s="12">
        <v>22215.198</v>
      </c>
      <c r="FA37" s="12">
        <v>4300</v>
      </c>
      <c r="FB37" s="7">
        <f t="shared" si="86"/>
        <v>0.19356118275425679</v>
      </c>
      <c r="FC37" s="12">
        <f t="shared" si="195"/>
        <v>428314.7</v>
      </c>
      <c r="FD37" s="12">
        <f t="shared" si="196"/>
        <v>322623.69883999991</v>
      </c>
      <c r="FE37" s="7">
        <f t="shared" si="88"/>
        <v>0.75323984640265651</v>
      </c>
      <c r="FF37" s="12">
        <v>5854</v>
      </c>
      <c r="FG37" s="12">
        <v>3893.4</v>
      </c>
      <c r="FH37" s="7">
        <f t="shared" si="90"/>
        <v>0.66508370345063206</v>
      </c>
      <c r="FI37" s="12">
        <v>235.9</v>
      </c>
      <c r="FJ37" s="12">
        <v>177.3</v>
      </c>
      <c r="FK37" s="7">
        <f t="shared" si="92"/>
        <v>0.7515896566341671</v>
      </c>
      <c r="FL37" s="12">
        <v>407.1</v>
      </c>
      <c r="FM37" s="12">
        <v>314.66183999999998</v>
      </c>
      <c r="FN37" s="7">
        <f t="shared" si="94"/>
        <v>0.77293500368459833</v>
      </c>
      <c r="FO37" s="12">
        <v>492.7</v>
      </c>
      <c r="FP37" s="12">
        <v>492.7</v>
      </c>
      <c r="FQ37" s="7">
        <f t="shared" si="200"/>
        <v>1</v>
      </c>
      <c r="FR37" s="15">
        <v>79.2</v>
      </c>
      <c r="FS37" s="15">
        <v>79.2</v>
      </c>
      <c r="FT37" s="7">
        <f t="shared" si="187"/>
        <v>1</v>
      </c>
      <c r="FU37" s="12"/>
      <c r="FV37" s="12"/>
      <c r="FW37" s="7"/>
      <c r="FX37" s="12"/>
      <c r="FY37" s="12"/>
      <c r="FZ37" s="7"/>
      <c r="GA37" s="12"/>
      <c r="GB37" s="12"/>
      <c r="GC37" s="7"/>
      <c r="GD37" s="12">
        <v>118353.8</v>
      </c>
      <c r="GE37" s="12">
        <v>79447.327000000005</v>
      </c>
      <c r="GF37" s="7">
        <f t="shared" si="104"/>
        <v>0.67126976066674671</v>
      </c>
      <c r="GG37" s="12">
        <v>822.4</v>
      </c>
      <c r="GH37" s="12">
        <v>541.6</v>
      </c>
      <c r="GI37" s="7">
        <f t="shared" si="106"/>
        <v>0.65856031128404668</v>
      </c>
      <c r="GJ37" s="12">
        <v>258028.6</v>
      </c>
      <c r="GK37" s="12">
        <v>206330.106</v>
      </c>
      <c r="GL37" s="7">
        <f t="shared" si="108"/>
        <v>0.79964045070972756</v>
      </c>
      <c r="GM37" s="12">
        <v>77.7</v>
      </c>
      <c r="GN37" s="12">
        <v>60.41</v>
      </c>
      <c r="GO37" s="7">
        <f t="shared" si="110"/>
        <v>0.77747747747747742</v>
      </c>
      <c r="GP37" s="12">
        <v>6716.9</v>
      </c>
      <c r="GQ37" s="12">
        <v>2812.2</v>
      </c>
      <c r="GR37" s="7">
        <f t="shared" si="112"/>
        <v>0.4186752817519987</v>
      </c>
      <c r="GS37" s="12">
        <v>5175.6000000000004</v>
      </c>
      <c r="GT37" s="12">
        <v>5175.6000000000004</v>
      </c>
      <c r="GU37" s="7">
        <f t="shared" si="114"/>
        <v>1</v>
      </c>
      <c r="GV37" s="12">
        <v>91.1</v>
      </c>
      <c r="GW37" s="12">
        <v>56.1</v>
      </c>
      <c r="GX37" s="7">
        <f t="shared" si="116"/>
        <v>0.61580680570801327</v>
      </c>
      <c r="GY37" s="12">
        <v>22362.3</v>
      </c>
      <c r="GZ37" s="12">
        <v>17390.137999999999</v>
      </c>
      <c r="HA37" s="7">
        <f t="shared" si="118"/>
        <v>0.77765426633217516</v>
      </c>
      <c r="HB37" s="12">
        <v>3584.9</v>
      </c>
      <c r="HC37" s="12">
        <v>2714</v>
      </c>
      <c r="HD37" s="7">
        <f t="shared" si="120"/>
        <v>0.75706435325950516</v>
      </c>
      <c r="HE37" s="12">
        <v>3250</v>
      </c>
      <c r="HF37" s="12">
        <v>1137.5</v>
      </c>
      <c r="HG37" s="7">
        <f t="shared" si="122"/>
        <v>0.35</v>
      </c>
      <c r="HH37" s="12"/>
      <c r="HI37" s="12"/>
      <c r="HJ37" s="7"/>
      <c r="HK37" s="12">
        <v>2.5</v>
      </c>
      <c r="HL37" s="12">
        <v>0</v>
      </c>
      <c r="HM37" s="7">
        <f t="shared" si="126"/>
        <v>0</v>
      </c>
      <c r="HN37" s="12">
        <v>2167.8000000000002</v>
      </c>
      <c r="HO37" s="12">
        <v>1626</v>
      </c>
      <c r="HP37" s="7">
        <f t="shared" si="128"/>
        <v>0.7500691945751452</v>
      </c>
      <c r="HQ37" s="12"/>
      <c r="HR37" s="12"/>
      <c r="HS37" s="7"/>
      <c r="HT37" s="12">
        <v>2</v>
      </c>
      <c r="HU37" s="12">
        <v>1.5</v>
      </c>
      <c r="HV37" s="7">
        <f t="shared" si="131"/>
        <v>0.75</v>
      </c>
      <c r="HW37" s="12"/>
      <c r="HX37" s="12"/>
      <c r="HY37" s="7"/>
      <c r="HZ37" s="12"/>
      <c r="IA37" s="12"/>
      <c r="IB37" s="7"/>
      <c r="IC37" s="12">
        <v>610.20000000000005</v>
      </c>
      <c r="ID37" s="12">
        <v>373.95600000000002</v>
      </c>
      <c r="IE37" s="7">
        <f t="shared" si="137"/>
        <v>0.61284169124877086</v>
      </c>
      <c r="IF37" s="12">
        <f t="shared" si="197"/>
        <v>58189.752460000003</v>
      </c>
      <c r="IG37" s="12">
        <f t="shared" si="198"/>
        <v>13555.33653</v>
      </c>
      <c r="IH37" s="7">
        <f t="shared" si="139"/>
        <v>0.23295057904427455</v>
      </c>
      <c r="II37" s="7"/>
      <c r="IJ37" s="7"/>
      <c r="IK37" s="7"/>
      <c r="IL37" s="7"/>
      <c r="IM37" s="7"/>
      <c r="IN37" s="7"/>
      <c r="IO37" s="12">
        <v>12870</v>
      </c>
      <c r="IP37" s="12">
        <v>0</v>
      </c>
      <c r="IQ37" s="7">
        <f t="shared" si="145"/>
        <v>0</v>
      </c>
      <c r="IR37" s="12"/>
      <c r="IS37" s="12"/>
      <c r="IT37" s="7"/>
      <c r="IU37" s="12"/>
      <c r="IV37" s="12"/>
      <c r="IW37" s="7"/>
      <c r="IX37" s="12"/>
      <c r="IY37" s="12"/>
      <c r="IZ37" s="7"/>
      <c r="JA37" s="12"/>
      <c r="JB37" s="12"/>
      <c r="JC37" s="7"/>
      <c r="JD37" s="12"/>
      <c r="JE37" s="12"/>
      <c r="JF37" s="7"/>
      <c r="JG37" s="12"/>
      <c r="JH37" s="12"/>
      <c r="JI37" s="7"/>
      <c r="JJ37" s="12">
        <v>5858.5864600000004</v>
      </c>
      <c r="JK37" s="12">
        <v>1723.1079999999999</v>
      </c>
      <c r="JL37" s="7">
        <f t="shared" si="157"/>
        <v>0.29411668015222903</v>
      </c>
      <c r="JM37" s="12"/>
      <c r="JN37" s="12"/>
      <c r="JO37" s="7"/>
      <c r="JP37" s="12"/>
      <c r="JQ37" s="12"/>
      <c r="JR37" s="7"/>
      <c r="JS37" s="12"/>
      <c r="JT37" s="12"/>
      <c r="JU37" s="7"/>
      <c r="JV37" s="12">
        <v>30566.37</v>
      </c>
      <c r="JW37" s="12">
        <v>9858.9718300000004</v>
      </c>
      <c r="JX37" s="7">
        <f t="shared" si="165"/>
        <v>0.32254310309009543</v>
      </c>
      <c r="JY37" s="12">
        <v>308.75</v>
      </c>
      <c r="JZ37" s="12">
        <v>113.2397</v>
      </c>
      <c r="KA37" s="7">
        <f t="shared" si="167"/>
        <v>0.36676825910931171</v>
      </c>
      <c r="KB37" s="12"/>
      <c r="KC37" s="12"/>
      <c r="KD37" s="7"/>
      <c r="KE37" s="12"/>
      <c r="KF37" s="12"/>
      <c r="KG37" s="7"/>
      <c r="KH37" s="12">
        <v>5231.2055399999999</v>
      </c>
      <c r="KI37" s="12"/>
      <c r="KJ37" s="7">
        <f t="shared" si="173"/>
        <v>0</v>
      </c>
      <c r="KK37" s="12">
        <v>52.84046</v>
      </c>
      <c r="KL37" s="12">
        <v>0</v>
      </c>
      <c r="KM37" s="7">
        <f t="shared" si="175"/>
        <v>0</v>
      </c>
      <c r="KN37" s="12"/>
      <c r="KO37" s="12"/>
      <c r="KP37" s="7"/>
      <c r="KQ37" s="15"/>
      <c r="KR37" s="15"/>
      <c r="KS37" s="7"/>
      <c r="KT37" s="12"/>
      <c r="KU37" s="12"/>
      <c r="KV37" s="7"/>
      <c r="KW37" s="15">
        <v>3302</v>
      </c>
      <c r="KX37" s="15">
        <v>1860.0170000000001</v>
      </c>
      <c r="KY37" s="7">
        <f t="shared" si="182"/>
        <v>0.56330012113870387</v>
      </c>
      <c r="KZ37" s="12">
        <f t="shared" si="188"/>
        <v>1033736.3928500001</v>
      </c>
      <c r="LA37" s="12">
        <f t="shared" si="189"/>
        <v>722199.13821999985</v>
      </c>
      <c r="LB37" s="7">
        <f t="shared" si="184"/>
        <v>0.69862988593146524</v>
      </c>
    </row>
    <row r="38" spans="1:314" s="64" customFormat="1" x14ac:dyDescent="0.25">
      <c r="A38" s="62" t="s">
        <v>248</v>
      </c>
      <c r="B38" s="63" t="s">
        <v>249</v>
      </c>
      <c r="C38" s="52">
        <f>SUM(C39:C42)</f>
        <v>664056.80000000005</v>
      </c>
      <c r="D38" s="52">
        <f>SUM(D39:D42)</f>
        <v>477058.90476000006</v>
      </c>
      <c r="E38" s="53">
        <f t="shared" si="192"/>
        <v>0.71840075240551715</v>
      </c>
      <c r="F38" s="52">
        <f>SUM(F39:F42)</f>
        <v>58708</v>
      </c>
      <c r="G38" s="52">
        <f>SUM(G39:G42)</f>
        <v>43202.9</v>
      </c>
      <c r="H38" s="53">
        <f>G38/F38</f>
        <v>0.73589459698848536</v>
      </c>
      <c r="I38" s="52">
        <f>SUM(I39:I42)</f>
        <v>454081</v>
      </c>
      <c r="J38" s="52">
        <f>SUM(J39:J42)</f>
        <v>391302</v>
      </c>
      <c r="K38" s="53">
        <f>J38/I38</f>
        <v>0.86174493097046567</v>
      </c>
      <c r="L38" s="52">
        <f t="shared" ref="L38:M38" si="208">SUM(L39:L42)</f>
        <v>122489.8</v>
      </c>
      <c r="M38" s="52">
        <f t="shared" si="208"/>
        <v>20969.00476</v>
      </c>
      <c r="N38" s="53">
        <f t="shared" si="2"/>
        <v>0.17118980323259569</v>
      </c>
      <c r="O38" s="52">
        <f t="shared" ref="O38:P38" si="209">SUM(O39:O42)</f>
        <v>28778</v>
      </c>
      <c r="P38" s="52">
        <f t="shared" si="209"/>
        <v>21585</v>
      </c>
      <c r="Q38" s="53">
        <f t="shared" ref="Q38:Q44" si="210">P38/O38</f>
        <v>0.75005212314962821</v>
      </c>
      <c r="R38" s="52">
        <f t="shared" ref="R38:S38" si="211">SUM(R39:R42)</f>
        <v>1522121.0447599997</v>
      </c>
      <c r="S38" s="52">
        <f t="shared" si="211"/>
        <v>292982.76454000006</v>
      </c>
      <c r="T38" s="53">
        <f t="shared" si="5"/>
        <v>0.19248322303184245</v>
      </c>
      <c r="U38" s="52">
        <f t="shared" ref="U38" si="212">SUM(U39:U42)</f>
        <v>197035.5</v>
      </c>
      <c r="V38" s="52">
        <f>SUM(V39:V42)</f>
        <v>194092.90000000002</v>
      </c>
      <c r="W38" s="53">
        <f>V38/U38</f>
        <v>0.98506563538042646</v>
      </c>
      <c r="X38" s="52">
        <f t="shared" ref="X38:Y38" si="213">SUM(X39:X42)</f>
        <v>58433.4</v>
      </c>
      <c r="Y38" s="52">
        <f t="shared" si="213"/>
        <v>64.425039999999996</v>
      </c>
      <c r="Z38" s="53">
        <f t="shared" si="9"/>
        <v>1.1025379320730951E-3</v>
      </c>
      <c r="AA38" s="52">
        <f t="shared" ref="AA38:AB38" si="214">SUM(AA39:AA42)</f>
        <v>0</v>
      </c>
      <c r="AB38" s="52">
        <f t="shared" si="214"/>
        <v>0</v>
      </c>
      <c r="AC38" s="53" t="s">
        <v>260</v>
      </c>
      <c r="AD38" s="52">
        <f t="shared" ref="AD38:AE38" si="215">SUM(AD39:AD42)</f>
        <v>82464.599999999991</v>
      </c>
      <c r="AE38" s="52">
        <f t="shared" si="215"/>
        <v>0</v>
      </c>
      <c r="AF38" s="53">
        <f t="shared" si="13"/>
        <v>0</v>
      </c>
      <c r="AG38" s="52">
        <f t="shared" ref="AG38:AH38" si="216">SUM(AG39:AG42)</f>
        <v>3159.3</v>
      </c>
      <c r="AH38" s="52">
        <f t="shared" si="216"/>
        <v>0</v>
      </c>
      <c r="AI38" s="53">
        <f t="shared" ref="AI38:AI44" si="217">AH38/AG38</f>
        <v>0</v>
      </c>
      <c r="AJ38" s="52">
        <f t="shared" ref="AJ38:AK38" si="218">SUM(AJ39:AJ42)</f>
        <v>908</v>
      </c>
      <c r="AK38" s="52">
        <f t="shared" si="218"/>
        <v>0</v>
      </c>
      <c r="AL38" s="53">
        <f t="shared" ref="AL38:AL44" si="219">AK38/AJ38</f>
        <v>0</v>
      </c>
      <c r="AM38" s="52">
        <f t="shared" ref="AM38:AN38" si="220">SUM(AM39:AM42)</f>
        <v>80000</v>
      </c>
      <c r="AN38" s="52">
        <f t="shared" si="220"/>
        <v>28842.7</v>
      </c>
      <c r="AO38" s="53">
        <f t="shared" ref="AO38:AO44" si="221">AN38/AM38</f>
        <v>0.36053374999999999</v>
      </c>
      <c r="AP38" s="52">
        <f t="shared" ref="AP38:AQ38" si="222">SUM(AP39:AP42)</f>
        <v>9454.8799999999992</v>
      </c>
      <c r="AQ38" s="52">
        <f t="shared" si="222"/>
        <v>9454.8799999999992</v>
      </c>
      <c r="AR38" s="53">
        <f t="shared" si="18"/>
        <v>1</v>
      </c>
      <c r="AS38" s="52">
        <f t="shared" ref="AS38:AT38" si="223">SUM(AS39:AS42)</f>
        <v>31234.097000000002</v>
      </c>
      <c r="AT38" s="52">
        <f t="shared" si="223"/>
        <v>0</v>
      </c>
      <c r="AU38" s="53">
        <f t="shared" ref="AU38:AU44" si="224">AT38/AS38</f>
        <v>0</v>
      </c>
      <c r="AV38" s="52">
        <f t="shared" ref="AV38:AW38" si="225">SUM(AV39:AV42)</f>
        <v>0</v>
      </c>
      <c r="AW38" s="52">
        <f t="shared" si="225"/>
        <v>0</v>
      </c>
      <c r="AX38" s="53" t="s">
        <v>260</v>
      </c>
      <c r="AY38" s="52">
        <f t="shared" ref="AY38:AZ38" si="226">SUM(AY39:AY42)</f>
        <v>109325.61878</v>
      </c>
      <c r="AZ38" s="52">
        <f t="shared" si="226"/>
        <v>3632.0066999999999</v>
      </c>
      <c r="BA38" s="53">
        <f t="shared" si="22"/>
        <v>3.3221917612090736E-2</v>
      </c>
      <c r="BB38" s="52">
        <f t="shared" ref="BB38:BC38" si="227">SUM(BB39:BB42)</f>
        <v>4700.2</v>
      </c>
      <c r="BC38" s="52">
        <f t="shared" si="227"/>
        <v>0</v>
      </c>
      <c r="BD38" s="53">
        <f t="shared" si="24"/>
        <v>0</v>
      </c>
      <c r="BE38" s="52">
        <f t="shared" ref="BE38:BF38" si="228">SUM(BE39:BE42)</f>
        <v>391513.04719000001</v>
      </c>
      <c r="BF38" s="52">
        <f t="shared" si="228"/>
        <v>32759.79495</v>
      </c>
      <c r="BG38" s="53">
        <f t="shared" si="26"/>
        <v>8.3674848603708926E-2</v>
      </c>
      <c r="BH38" s="52">
        <f t="shared" ref="BH38:BI38" si="229">SUM(BH39:BH42)</f>
        <v>25702.659619999999</v>
      </c>
      <c r="BI38" s="52">
        <f t="shared" si="229"/>
        <v>0</v>
      </c>
      <c r="BJ38" s="53">
        <f t="shared" ref="BJ38:BJ44" si="230">BI38/BH38</f>
        <v>0</v>
      </c>
      <c r="BK38" s="52">
        <f t="shared" ref="BK38:BL38" si="231">SUM(BK39:BK42)</f>
        <v>178061.3</v>
      </c>
      <c r="BL38" s="52">
        <f t="shared" si="231"/>
        <v>0</v>
      </c>
      <c r="BM38" s="53">
        <f t="shared" si="29"/>
        <v>0</v>
      </c>
      <c r="BN38" s="52">
        <f t="shared" ref="BN38:BO38" si="232">SUM(BN39:BN42)</f>
        <v>0</v>
      </c>
      <c r="BO38" s="52">
        <f t="shared" si="232"/>
        <v>0</v>
      </c>
      <c r="BP38" s="53" t="s">
        <v>260</v>
      </c>
      <c r="BQ38" s="52">
        <f t="shared" ref="BQ38:BR38" si="233">SUM(BQ39:BQ42)</f>
        <v>0</v>
      </c>
      <c r="BR38" s="52">
        <f t="shared" si="233"/>
        <v>0</v>
      </c>
      <c r="BS38" s="53" t="s">
        <v>260</v>
      </c>
      <c r="BT38" s="52">
        <f t="shared" ref="BT38:BU38" si="234">SUM(BT39:BT42)</f>
        <v>12449.6</v>
      </c>
      <c r="BU38" s="52">
        <f t="shared" si="234"/>
        <v>0</v>
      </c>
      <c r="BV38" s="53">
        <f t="shared" si="35"/>
        <v>0</v>
      </c>
      <c r="BW38" s="52">
        <f t="shared" ref="BW38:BX38" si="235">SUM(BW39:BW42)</f>
        <v>0</v>
      </c>
      <c r="BX38" s="52">
        <f t="shared" si="235"/>
        <v>0</v>
      </c>
      <c r="BY38" s="53" t="s">
        <v>260</v>
      </c>
      <c r="BZ38" s="52">
        <f t="shared" ref="BZ38:CA38" si="236">SUM(BZ39:BZ42)</f>
        <v>0</v>
      </c>
      <c r="CA38" s="52">
        <f t="shared" si="236"/>
        <v>0</v>
      </c>
      <c r="CB38" s="53" t="s">
        <v>260</v>
      </c>
      <c r="CC38" s="52">
        <f t="shared" ref="CC38:CD38" si="237">SUM(CC39:CC42)</f>
        <v>0</v>
      </c>
      <c r="CD38" s="52">
        <f t="shared" si="237"/>
        <v>0</v>
      </c>
      <c r="CE38" s="53" t="s">
        <v>260</v>
      </c>
      <c r="CF38" s="52">
        <f t="shared" ref="CF38:CG38" si="238">SUM(CF39:CF42)</f>
        <v>216.4</v>
      </c>
      <c r="CG38" s="52">
        <f t="shared" si="238"/>
        <v>0</v>
      </c>
      <c r="CH38" s="53">
        <f t="shared" si="43"/>
        <v>0</v>
      </c>
      <c r="CI38" s="52">
        <f t="shared" ref="CI38:CJ38" si="239">SUM(CI39:CI42)</f>
        <v>4284</v>
      </c>
      <c r="CJ38" s="52">
        <f t="shared" si="239"/>
        <v>2142</v>
      </c>
      <c r="CK38" s="53">
        <f t="shared" si="45"/>
        <v>0.5</v>
      </c>
      <c r="CL38" s="52">
        <f t="shared" ref="CL38:CM38" si="240">SUM(CL39:CL42)</f>
        <v>3194.3</v>
      </c>
      <c r="CM38" s="52">
        <f t="shared" si="240"/>
        <v>2116.1999999999998</v>
      </c>
      <c r="CN38" s="53">
        <f t="shared" si="47"/>
        <v>0.66249256488119457</v>
      </c>
      <c r="CO38" s="52">
        <f t="shared" ref="CO38:CP38" si="241">SUM(CO39:CO42)</f>
        <v>13.59582</v>
      </c>
      <c r="CP38" s="52">
        <f t="shared" si="241"/>
        <v>6.7979099999999999</v>
      </c>
      <c r="CQ38" s="53">
        <f t="shared" si="49"/>
        <v>0.5</v>
      </c>
      <c r="CR38" s="52">
        <f t="shared" ref="CR38:CS38" si="242">SUM(CR39:CR42)</f>
        <v>1677.09575</v>
      </c>
      <c r="CS38" s="52">
        <f t="shared" si="242"/>
        <v>1677.09575</v>
      </c>
      <c r="CT38" s="53">
        <f t="shared" ref="CT38:CT44" si="243">CS38/CR38</f>
        <v>1</v>
      </c>
      <c r="CU38" s="52">
        <f t="shared" ref="CU38:CV38" si="244">SUM(CU39:CU42)</f>
        <v>865.39859999999999</v>
      </c>
      <c r="CV38" s="52">
        <f t="shared" si="244"/>
        <v>0</v>
      </c>
      <c r="CW38" s="53">
        <f t="shared" si="52"/>
        <v>0</v>
      </c>
      <c r="CX38" s="52">
        <f t="shared" ref="CX38:CY38" si="245">SUM(CX39:CX42)</f>
        <v>0</v>
      </c>
      <c r="CY38" s="52">
        <f t="shared" si="245"/>
        <v>0</v>
      </c>
      <c r="CZ38" s="53" t="s">
        <v>260</v>
      </c>
      <c r="DA38" s="52">
        <f t="shared" ref="DA38:DB38" si="246">SUM(DA39:DA42)</f>
        <v>0</v>
      </c>
      <c r="DB38" s="52">
        <f t="shared" si="246"/>
        <v>0</v>
      </c>
      <c r="DC38" s="53" t="s">
        <v>260</v>
      </c>
      <c r="DD38" s="52">
        <f t="shared" ref="DD38:DE38" si="247">SUM(DD39:DD42)</f>
        <v>0</v>
      </c>
      <c r="DE38" s="52">
        <f t="shared" si="247"/>
        <v>0</v>
      </c>
      <c r="DF38" s="53" t="s">
        <v>260</v>
      </c>
      <c r="DG38" s="52">
        <f t="shared" ref="DG38:DH38" si="248">SUM(DG39:DG42)</f>
        <v>0</v>
      </c>
      <c r="DH38" s="52">
        <f t="shared" si="248"/>
        <v>0</v>
      </c>
      <c r="DI38" s="53" t="s">
        <v>260</v>
      </c>
      <c r="DJ38" s="52">
        <f t="shared" ref="DJ38:DK38" si="249">SUM(DJ39:DJ42)</f>
        <v>0</v>
      </c>
      <c r="DK38" s="52">
        <f t="shared" si="249"/>
        <v>0</v>
      </c>
      <c r="DL38" s="53" t="s">
        <v>260</v>
      </c>
      <c r="DM38" s="52">
        <f t="shared" ref="DM38:DN38" si="250">SUM(DM39:DM42)</f>
        <v>0</v>
      </c>
      <c r="DN38" s="52">
        <f t="shared" si="250"/>
        <v>0</v>
      </c>
      <c r="DO38" s="53" t="s">
        <v>260</v>
      </c>
      <c r="DP38" s="52">
        <f t="shared" ref="DP38:DQ38" si="251">SUM(DP39:DP42)</f>
        <v>0</v>
      </c>
      <c r="DQ38" s="52">
        <f t="shared" si="251"/>
        <v>0</v>
      </c>
      <c r="DR38" s="53" t="s">
        <v>260</v>
      </c>
      <c r="DS38" s="52">
        <f t="shared" ref="DS38:DT38" si="252">SUM(DS39:DS42)</f>
        <v>0</v>
      </c>
      <c r="DT38" s="52">
        <f t="shared" si="252"/>
        <v>0</v>
      </c>
      <c r="DU38" s="53" t="s">
        <v>260</v>
      </c>
      <c r="DV38" s="52">
        <f t="shared" ref="DV38:DW38" si="253">SUM(DV39:DV42)</f>
        <v>0</v>
      </c>
      <c r="DW38" s="52">
        <f t="shared" si="253"/>
        <v>0</v>
      </c>
      <c r="DX38" s="53" t="s">
        <v>260</v>
      </c>
      <c r="DY38" s="52">
        <f t="shared" ref="DY38:DZ38" si="254">SUM(DY39:DY42)</f>
        <v>0</v>
      </c>
      <c r="DZ38" s="52">
        <f t="shared" si="254"/>
        <v>0</v>
      </c>
      <c r="EA38" s="53" t="s">
        <v>260</v>
      </c>
      <c r="EB38" s="52">
        <f t="shared" ref="EB38:EC38" si="255">SUM(EB39:EB42)</f>
        <v>5000</v>
      </c>
      <c r="EC38" s="52">
        <f t="shared" si="255"/>
        <v>2903.8914799999998</v>
      </c>
      <c r="ED38" s="53">
        <f t="shared" ref="ED38:ED44" si="256">EC38/EB38</f>
        <v>0.58077829599999997</v>
      </c>
      <c r="EE38" s="52">
        <f t="shared" ref="EE38:EF38" si="257">SUM(EE39:EE42)</f>
        <v>0</v>
      </c>
      <c r="EF38" s="52">
        <f t="shared" si="257"/>
        <v>0</v>
      </c>
      <c r="EG38" s="53" t="s">
        <v>260</v>
      </c>
      <c r="EH38" s="52">
        <f t="shared" ref="EH38:EI38" si="258">SUM(EH39:EH42)</f>
        <v>909.25</v>
      </c>
      <c r="EI38" s="52">
        <f t="shared" si="258"/>
        <v>909.25</v>
      </c>
      <c r="EJ38" s="53">
        <f t="shared" si="77"/>
        <v>1</v>
      </c>
      <c r="EK38" s="52">
        <f t="shared" ref="EK38:EL38" si="259">SUM(EK39:EK42)</f>
        <v>25260.2</v>
      </c>
      <c r="EL38" s="52">
        <f t="shared" si="259"/>
        <v>8547.5306999999993</v>
      </c>
      <c r="EM38" s="53">
        <f t="shared" si="78"/>
        <v>0.33837937546021007</v>
      </c>
      <c r="EN38" s="52">
        <f t="shared" ref="EN38:EO38" si="260">SUM(EN39:EN42)</f>
        <v>0</v>
      </c>
      <c r="EO38" s="52">
        <f t="shared" si="260"/>
        <v>0</v>
      </c>
      <c r="EP38" s="53" t="s">
        <v>260</v>
      </c>
      <c r="EQ38" s="52">
        <f t="shared" ref="EQ38:ER38" si="261">SUM(EQ39:EQ42)</f>
        <v>146533.1</v>
      </c>
      <c r="ER38" s="52">
        <f t="shared" si="261"/>
        <v>0</v>
      </c>
      <c r="ES38" s="53">
        <f t="shared" ref="ES38:ES44" si="262">ER38/EQ38</f>
        <v>0</v>
      </c>
      <c r="ET38" s="52">
        <f t="shared" ref="ET38:EU38" si="263">SUM(ET39:ET42)</f>
        <v>20000</v>
      </c>
      <c r="EU38" s="52">
        <f t="shared" si="263"/>
        <v>0</v>
      </c>
      <c r="EV38" s="53">
        <f t="shared" ref="EV38:EV44" si="264">EU38/ET38</f>
        <v>0</v>
      </c>
      <c r="EW38" s="52">
        <f t="shared" ref="EW38:EX38" si="265">SUM(EW39:EW42)</f>
        <v>0</v>
      </c>
      <c r="EX38" s="52">
        <f t="shared" si="265"/>
        <v>0</v>
      </c>
      <c r="EY38" s="53" t="s">
        <v>260</v>
      </c>
      <c r="EZ38" s="52">
        <f t="shared" ref="EZ38:FA38" si="266">SUM(EZ39:EZ42)</f>
        <v>129725.50199999999</v>
      </c>
      <c r="FA38" s="52">
        <f t="shared" si="266"/>
        <v>5833.2920100000001</v>
      </c>
      <c r="FB38" s="53">
        <f t="shared" si="86"/>
        <v>4.4966424643321096E-2</v>
      </c>
      <c r="FC38" s="52">
        <f t="shared" ref="FC38:FD38" si="267">SUM(FC39:FC42)</f>
        <v>3580467.5200000005</v>
      </c>
      <c r="FD38" s="52">
        <f t="shared" si="267"/>
        <v>2583423.97016</v>
      </c>
      <c r="FE38" s="53">
        <f t="shared" si="88"/>
        <v>0.72153258079548221</v>
      </c>
      <c r="FF38" s="52">
        <f t="shared" ref="FF38:FG38" si="268">SUM(FF39:FF42)</f>
        <v>0</v>
      </c>
      <c r="FG38" s="52">
        <f t="shared" si="268"/>
        <v>0</v>
      </c>
      <c r="FH38" s="53" t="s">
        <v>260</v>
      </c>
      <c r="FI38" s="52">
        <f t="shared" ref="FI38:FJ38" si="269">SUM(FI39:FI42)</f>
        <v>0</v>
      </c>
      <c r="FJ38" s="52">
        <f t="shared" si="269"/>
        <v>0</v>
      </c>
      <c r="FK38" s="53" t="s">
        <v>260</v>
      </c>
      <c r="FL38" s="52">
        <f t="shared" ref="FL38:FM38" si="270">SUM(FL39:FL42)</f>
        <v>2296.4000000000005</v>
      </c>
      <c r="FM38" s="52">
        <f t="shared" si="270"/>
        <v>1915.7581400000001</v>
      </c>
      <c r="FN38" s="53">
        <f t="shared" si="94"/>
        <v>0.83424409510538222</v>
      </c>
      <c r="FO38" s="52">
        <f t="shared" ref="FO38:FS38" si="271">SUM(FO39:FO42)</f>
        <v>3332.8</v>
      </c>
      <c r="FP38" s="52">
        <f t="shared" si="271"/>
        <v>3332.8</v>
      </c>
      <c r="FQ38" s="53">
        <f t="shared" si="200"/>
        <v>1</v>
      </c>
      <c r="FR38" s="52">
        <f t="shared" si="271"/>
        <v>79.2</v>
      </c>
      <c r="FS38" s="52">
        <f t="shared" si="271"/>
        <v>79.2</v>
      </c>
      <c r="FT38" s="53">
        <f t="shared" si="187"/>
        <v>1</v>
      </c>
      <c r="FU38" s="52">
        <f t="shared" ref="FU38:GB38" si="272">SUM(FU39:FU42)</f>
        <v>43788.5</v>
      </c>
      <c r="FV38" s="52">
        <f t="shared" si="272"/>
        <v>31226.79076</v>
      </c>
      <c r="FW38" s="53">
        <f t="shared" si="98"/>
        <v>0.7131276650262055</v>
      </c>
      <c r="FX38" s="52">
        <f t="shared" si="272"/>
        <v>0</v>
      </c>
      <c r="FY38" s="52">
        <f t="shared" si="272"/>
        <v>0</v>
      </c>
      <c r="FZ38" s="53" t="s">
        <v>260</v>
      </c>
      <c r="GA38" s="52">
        <f t="shared" si="272"/>
        <v>38.5</v>
      </c>
      <c r="GB38" s="52">
        <f t="shared" si="272"/>
        <v>0</v>
      </c>
      <c r="GC38" s="53">
        <f t="shared" ref="GC38:GC39" si="273">GB38/GA38</f>
        <v>0</v>
      </c>
      <c r="GD38" s="52">
        <f t="shared" ref="GD38:GE38" si="274">SUM(GD39:GD42)</f>
        <v>1162608.3999999999</v>
      </c>
      <c r="GE38" s="52">
        <f t="shared" si="274"/>
        <v>979315.29888999998</v>
      </c>
      <c r="GF38" s="53">
        <f t="shared" si="104"/>
        <v>0.84234321624547015</v>
      </c>
      <c r="GG38" s="52">
        <f t="shared" ref="GG38:GH38" si="275">SUM(GG39:GG42)</f>
        <v>12290.300000000001</v>
      </c>
      <c r="GH38" s="52">
        <f t="shared" si="275"/>
        <v>4660.8</v>
      </c>
      <c r="GI38" s="53">
        <f t="shared" si="106"/>
        <v>0.3792258935908806</v>
      </c>
      <c r="GJ38" s="52">
        <f t="shared" ref="GJ38:GK38" si="276">SUM(GJ39:GJ42)</f>
        <v>2168455.9</v>
      </c>
      <c r="GK38" s="52">
        <f t="shared" si="276"/>
        <v>1419710.3288299998</v>
      </c>
      <c r="GL38" s="53">
        <f t="shared" si="108"/>
        <v>0.6547102612647091</v>
      </c>
      <c r="GM38" s="52">
        <f t="shared" ref="GM38:GN38" si="277">SUM(GM39:GM42)</f>
        <v>2401.8000000000002</v>
      </c>
      <c r="GN38" s="52">
        <f t="shared" si="277"/>
        <v>1875.5070000000001</v>
      </c>
      <c r="GO38" s="53">
        <f t="shared" si="110"/>
        <v>0.78087559330502121</v>
      </c>
      <c r="GP38" s="52">
        <f t="shared" ref="GP38:GQ38" si="278">SUM(GP39:GP42)</f>
        <v>25734.7</v>
      </c>
      <c r="GQ38" s="52">
        <f t="shared" si="278"/>
        <v>10764.800000000001</v>
      </c>
      <c r="GR38" s="53">
        <f t="shared" si="112"/>
        <v>0.41829902816042158</v>
      </c>
      <c r="GS38" s="52">
        <f t="shared" ref="GS38:GT38" si="279">SUM(GS39:GS42)</f>
        <v>22954.14</v>
      </c>
      <c r="GT38" s="52">
        <f t="shared" si="279"/>
        <v>22954.14</v>
      </c>
      <c r="GU38" s="53">
        <f t="shared" si="114"/>
        <v>1</v>
      </c>
      <c r="GV38" s="52">
        <f t="shared" ref="GV38:GW38" si="280">SUM(GV39:GV42)</f>
        <v>455.49999999999994</v>
      </c>
      <c r="GW38" s="52">
        <f t="shared" si="280"/>
        <v>274.10000000000002</v>
      </c>
      <c r="GX38" s="53">
        <f t="shared" si="116"/>
        <v>0.60175631174533495</v>
      </c>
      <c r="GY38" s="52">
        <f t="shared" ref="GY38:GZ38" si="281">SUM(GY39:GY42)</f>
        <v>99456.1</v>
      </c>
      <c r="GZ38" s="52">
        <f t="shared" si="281"/>
        <v>79613.581949999993</v>
      </c>
      <c r="HA38" s="53">
        <f t="shared" si="118"/>
        <v>0.80048968288521249</v>
      </c>
      <c r="HB38" s="52">
        <f t="shared" ref="HB38:HC38" si="282">SUM(HB39:HB42)</f>
        <v>25627.899999999998</v>
      </c>
      <c r="HC38" s="52">
        <f t="shared" si="282"/>
        <v>19140.50217</v>
      </c>
      <c r="HD38" s="53">
        <f t="shared" si="120"/>
        <v>0.74686190323826773</v>
      </c>
      <c r="HE38" s="52">
        <f t="shared" ref="HE38:HF38" si="283">SUM(HE39:HE42)</f>
        <v>4168.6000000000004</v>
      </c>
      <c r="HF38" s="52">
        <f t="shared" si="283"/>
        <v>3608.0074199999999</v>
      </c>
      <c r="HG38" s="53">
        <f t="shared" si="122"/>
        <v>0.86552017943674131</v>
      </c>
      <c r="HH38" s="52">
        <f t="shared" ref="HH38:HI38" si="284">SUM(HH39:HH42)</f>
        <v>740.6</v>
      </c>
      <c r="HI38" s="52">
        <f t="shared" si="284"/>
        <v>0</v>
      </c>
      <c r="HJ38" s="53">
        <f t="shared" si="124"/>
        <v>0</v>
      </c>
      <c r="HK38" s="52">
        <f t="shared" ref="HK38:HL38" si="285">SUM(HK39:HK42)</f>
        <v>38</v>
      </c>
      <c r="HL38" s="52">
        <f t="shared" si="285"/>
        <v>0.5</v>
      </c>
      <c r="HM38" s="53">
        <f t="shared" si="126"/>
        <v>1.3157894736842105E-2</v>
      </c>
      <c r="HN38" s="52">
        <f t="shared" ref="HN38:HO38" si="286">SUM(HN39:HN42)</f>
        <v>307.2</v>
      </c>
      <c r="HO38" s="52">
        <f t="shared" si="286"/>
        <v>230.4</v>
      </c>
      <c r="HP38" s="53">
        <f t="shared" si="128"/>
        <v>0.75</v>
      </c>
      <c r="HQ38" s="52">
        <f t="shared" ref="HQ38:HR38" si="287">SUM(HQ39:HQ42)</f>
        <v>330.5</v>
      </c>
      <c r="HR38" s="52">
        <f t="shared" si="287"/>
        <v>330.5</v>
      </c>
      <c r="HS38" s="53">
        <f t="shared" ref="HS38:HS44" si="288">HR38/HQ38</f>
        <v>1</v>
      </c>
      <c r="HT38" s="52">
        <f t="shared" ref="HT38:HU38" si="289">SUM(HT39:HT42)</f>
        <v>706.78000000000009</v>
      </c>
      <c r="HU38" s="52">
        <f t="shared" si="289"/>
        <v>112.14999999999999</v>
      </c>
      <c r="HV38" s="53">
        <f t="shared" si="131"/>
        <v>0.15867738192931319</v>
      </c>
      <c r="HW38" s="52">
        <f t="shared" ref="HW38:HX38" si="290">SUM(HW39:HW42)</f>
        <v>0</v>
      </c>
      <c r="HX38" s="52">
        <f t="shared" si="290"/>
        <v>0</v>
      </c>
      <c r="HY38" s="53" t="s">
        <v>260</v>
      </c>
      <c r="HZ38" s="52">
        <f t="shared" ref="HZ38:IA38" si="291">SUM(HZ39:HZ42)</f>
        <v>0</v>
      </c>
      <c r="IA38" s="52">
        <f t="shared" si="291"/>
        <v>0</v>
      </c>
      <c r="IB38" s="53" t="s">
        <v>260</v>
      </c>
      <c r="IC38" s="52">
        <f t="shared" ref="IC38:ID38" si="292">SUM(IC39:IC42)</f>
        <v>4655.7</v>
      </c>
      <c r="ID38" s="52">
        <f t="shared" si="292"/>
        <v>4278.8050000000003</v>
      </c>
      <c r="IE38" s="53">
        <f t="shared" si="137"/>
        <v>0.91904654509525963</v>
      </c>
      <c r="IF38" s="52">
        <f t="shared" ref="IF38:IG38" si="293">SUM(IF39:IF42)</f>
        <v>1386373.1984300001</v>
      </c>
      <c r="IG38" s="52">
        <f t="shared" si="293"/>
        <v>447306.28310000006</v>
      </c>
      <c r="IH38" s="53">
        <f t="shared" si="139"/>
        <v>0.3226449296672444</v>
      </c>
      <c r="II38" s="52">
        <f t="shared" ref="II38" si="294">SUM(II39:II42)</f>
        <v>0</v>
      </c>
      <c r="IJ38" s="52">
        <f t="shared" ref="IJ38" si="295">SUM(IJ39:IJ42)</f>
        <v>0</v>
      </c>
      <c r="IK38" s="53" t="s">
        <v>260</v>
      </c>
      <c r="IL38" s="52">
        <f t="shared" ref="IL38" si="296">SUM(IL39:IL42)</f>
        <v>0</v>
      </c>
      <c r="IM38" s="52">
        <f t="shared" ref="IM38" si="297">SUM(IM39:IM42)</f>
        <v>0</v>
      </c>
      <c r="IN38" s="53" t="s">
        <v>260</v>
      </c>
      <c r="IO38" s="52">
        <f t="shared" ref="IO38:IP38" si="298">SUM(IO39:IO42)</f>
        <v>536500.31000000006</v>
      </c>
      <c r="IP38" s="52">
        <f t="shared" si="298"/>
        <v>70999.273620000007</v>
      </c>
      <c r="IQ38" s="53">
        <f t="shared" si="145"/>
        <v>0.13233780539660825</v>
      </c>
      <c r="IR38" s="52">
        <f t="shared" ref="IR38:IS38" si="299">SUM(IR39:IR42)</f>
        <v>690737.17299999995</v>
      </c>
      <c r="IS38" s="52">
        <f t="shared" si="299"/>
        <v>330896.34508</v>
      </c>
      <c r="IT38" s="53">
        <f t="shared" ref="IT38:IT44" si="300">IS38/IR38</f>
        <v>0.47904812136120556</v>
      </c>
      <c r="IU38" s="52">
        <f t="shared" ref="IU38:IV38" si="301">SUM(IU39:IU42)</f>
        <v>0</v>
      </c>
      <c r="IV38" s="52">
        <f t="shared" si="301"/>
        <v>0</v>
      </c>
      <c r="IW38" s="53" t="s">
        <v>260</v>
      </c>
      <c r="IX38" s="52">
        <f t="shared" ref="IX38:IY38" si="302">SUM(IX39:IX42)</f>
        <v>0</v>
      </c>
      <c r="IY38" s="52">
        <f t="shared" si="302"/>
        <v>0</v>
      </c>
      <c r="IZ38" s="53" t="s">
        <v>260</v>
      </c>
      <c r="JA38" s="52">
        <f t="shared" ref="JA38:JB38" si="303">SUM(JA39:JA42)</f>
        <v>100</v>
      </c>
      <c r="JB38" s="52">
        <f t="shared" si="303"/>
        <v>0</v>
      </c>
      <c r="JC38" s="53">
        <f t="shared" si="152"/>
        <v>0</v>
      </c>
      <c r="JD38" s="52">
        <f t="shared" ref="JD38:JE38" si="304">SUM(JD39:JD42)</f>
        <v>0</v>
      </c>
      <c r="JE38" s="52">
        <f t="shared" si="304"/>
        <v>0</v>
      </c>
      <c r="JF38" s="53" t="s">
        <v>260</v>
      </c>
      <c r="JG38" s="52">
        <f t="shared" ref="JG38:JH38" si="305">SUM(JG39:JG42)</f>
        <v>0</v>
      </c>
      <c r="JH38" s="52">
        <f t="shared" si="305"/>
        <v>0</v>
      </c>
      <c r="JI38" s="53" t="s">
        <v>260</v>
      </c>
      <c r="JJ38" s="52">
        <f t="shared" ref="JJ38:JK38" si="306">SUM(JJ39:JJ42)</f>
        <v>57171.723429999998</v>
      </c>
      <c r="JK38" s="52">
        <f t="shared" si="306"/>
        <v>15070.87817</v>
      </c>
      <c r="JL38" s="53">
        <f t="shared" si="157"/>
        <v>0.2636072041531598</v>
      </c>
      <c r="JM38" s="52">
        <f t="shared" ref="JM38:JN38" si="307">SUM(JM39:JM42)</f>
        <v>0</v>
      </c>
      <c r="JN38" s="52">
        <f t="shared" si="307"/>
        <v>0</v>
      </c>
      <c r="JO38" s="53" t="s">
        <v>260</v>
      </c>
      <c r="JP38" s="52">
        <f t="shared" ref="JP38:JQ38" si="308">SUM(JP39:JP42)</f>
        <v>0</v>
      </c>
      <c r="JQ38" s="52">
        <f t="shared" si="308"/>
        <v>0</v>
      </c>
      <c r="JR38" s="53" t="s">
        <v>260</v>
      </c>
      <c r="JS38" s="52">
        <f t="shared" ref="JS38:JT38" si="309">SUM(JS39:JS42)</f>
        <v>0</v>
      </c>
      <c r="JT38" s="52">
        <f t="shared" si="309"/>
        <v>0</v>
      </c>
      <c r="JU38" s="53" t="s">
        <v>260</v>
      </c>
      <c r="JV38" s="52">
        <f t="shared" ref="JV38:JW38" si="310">SUM(JV39:JV42)</f>
        <v>19803.07</v>
      </c>
      <c r="JW38" s="52">
        <f t="shared" si="310"/>
        <v>10623.881219999999</v>
      </c>
      <c r="JX38" s="53">
        <f t="shared" si="165"/>
        <v>0.53647647662710884</v>
      </c>
      <c r="JY38" s="52">
        <f t="shared" ref="JY38:JZ38" si="311">SUM(JY39:JY42)</f>
        <v>200.03</v>
      </c>
      <c r="JZ38" s="52">
        <f t="shared" si="311"/>
        <v>107.31193999999999</v>
      </c>
      <c r="KA38" s="53">
        <f t="shared" si="167"/>
        <v>0.53647922811578264</v>
      </c>
      <c r="KB38" s="52">
        <f t="shared" ref="KB38:KC38" si="312">SUM(KB39:KB42)</f>
        <v>54848.86</v>
      </c>
      <c r="KC38" s="52">
        <f t="shared" si="312"/>
        <v>13676.521070000001</v>
      </c>
      <c r="KD38" s="53">
        <f t="shared" si="169"/>
        <v>0.24934923114172292</v>
      </c>
      <c r="KE38" s="52">
        <f t="shared" ref="KE38:KF38" si="313">SUM(KE39:KE42)</f>
        <v>0</v>
      </c>
      <c r="KF38" s="52">
        <f t="shared" si="313"/>
        <v>0</v>
      </c>
      <c r="KG38" s="53" t="s">
        <v>260</v>
      </c>
      <c r="KH38" s="52">
        <f t="shared" ref="KH38:KI38" si="314">SUM(KH39:KH42)</f>
        <v>19517.60844</v>
      </c>
      <c r="KI38" s="52">
        <f t="shared" si="314"/>
        <v>0</v>
      </c>
      <c r="KJ38" s="53">
        <f t="shared" si="173"/>
        <v>0</v>
      </c>
      <c r="KK38" s="52">
        <f t="shared" ref="KK38:KL38" si="315">SUM(KK39:KK42)</f>
        <v>197.14756</v>
      </c>
      <c r="KL38" s="52">
        <f t="shared" si="315"/>
        <v>0</v>
      </c>
      <c r="KM38" s="53">
        <f t="shared" si="175"/>
        <v>0</v>
      </c>
      <c r="KN38" s="52">
        <f t="shared" ref="KN38:KO38" si="316">SUM(KN39:KN42)</f>
        <v>0</v>
      </c>
      <c r="KO38" s="52">
        <f t="shared" si="316"/>
        <v>0</v>
      </c>
      <c r="KP38" s="53" t="s">
        <v>260</v>
      </c>
      <c r="KQ38" s="52">
        <f t="shared" ref="KQ38:KR38" si="317">SUM(KQ39:KQ42)</f>
        <v>1210.8</v>
      </c>
      <c r="KR38" s="52">
        <f t="shared" si="317"/>
        <v>1210.796</v>
      </c>
      <c r="KS38" s="53">
        <f t="shared" si="179"/>
        <v>0.99999669639907507</v>
      </c>
      <c r="KT38" s="52">
        <f t="shared" ref="KT38:KX38" si="318">SUM(KT39:KT42)</f>
        <v>4721.2759999999998</v>
      </c>
      <c r="KU38" s="52">
        <f t="shared" si="318"/>
        <v>4721.2759999999998</v>
      </c>
      <c r="KV38" s="53">
        <f t="shared" si="181"/>
        <v>1</v>
      </c>
      <c r="KW38" s="52">
        <f t="shared" si="318"/>
        <v>1365.2</v>
      </c>
      <c r="KX38" s="52">
        <f t="shared" si="318"/>
        <v>0</v>
      </c>
      <c r="KY38" s="53">
        <f t="shared" si="182"/>
        <v>0</v>
      </c>
      <c r="KZ38" s="52">
        <f t="shared" ref="KZ38:LA38" si="319">SUM(KZ39:KZ42)</f>
        <v>7153018.5631900001</v>
      </c>
      <c r="LA38" s="52">
        <f t="shared" si="319"/>
        <v>3800771.9225599994</v>
      </c>
      <c r="LB38" s="53">
        <f t="shared" si="184"/>
        <v>0.53135216817681319</v>
      </c>
    </row>
    <row r="39" spans="1:314" x14ac:dyDescent="0.25">
      <c r="A39" s="5" t="s">
        <v>250</v>
      </c>
      <c r="B39" s="2" t="s">
        <v>207</v>
      </c>
      <c r="C39" s="12">
        <f t="shared" ref="C39" si="320">F39+I39+L39+O39</f>
        <v>114315.9</v>
      </c>
      <c r="D39" s="12">
        <f t="shared" ref="D39" si="321">G39+J39+M39+P39</f>
        <v>101219.16799999999</v>
      </c>
      <c r="E39" s="7">
        <f t="shared" si="192"/>
        <v>0.88543385478310532</v>
      </c>
      <c r="F39" s="12">
        <v>2667</v>
      </c>
      <c r="G39" s="12">
        <v>1778.4</v>
      </c>
      <c r="H39" s="7">
        <f t="shared" ref="H39:H42" si="322">G39/F39</f>
        <v>0.66681664791901019</v>
      </c>
      <c r="I39" s="12">
        <v>100861</v>
      </c>
      <c r="J39" s="12">
        <v>96240.8</v>
      </c>
      <c r="K39" s="7">
        <f t="shared" ref="K39:K42" si="323">J39/I39</f>
        <v>0.95419240340666867</v>
      </c>
      <c r="L39" s="12">
        <v>10787.9</v>
      </c>
      <c r="M39" s="12">
        <v>3199.9679999999998</v>
      </c>
      <c r="N39" s="7">
        <f t="shared" si="2"/>
        <v>0.29662566393830125</v>
      </c>
      <c r="O39" s="12"/>
      <c r="P39" s="12"/>
      <c r="Q39" s="7"/>
      <c r="R39" s="12">
        <f t="shared" ref="R39" si="324">U39+X39+AA39+AD39+AG39+AJ39+AM39+AP39+AS39+AV39+AY39+BB39+BE39+BH39+BK39+BN39+BQ39+BT39+BW39+BZ39+CC39+CF39+CI39+CL39+CO39+CR39+CU39+CX39+DA39+DD39+DG39+DJ39+DM39+DP39+DS39+DV39+DY39+EB39+EE39+EH39+EK39+EN39+EQ39+ET39+EW39+EZ39</f>
        <v>256393.68038999999</v>
      </c>
      <c r="S39" s="12">
        <f t="shared" ref="S39" si="325">V39+Y39+AB39+AE39+AH39+AK39+AN39+AQ39+AT39+AW39+AZ39+BC39+BF39+BI39+BL39+BO39+BR39+BU39+BX39+CA39+CD39+CG39+CJ39+CM39+CP39+CS39+CV39+CY39+DB39+DE39+DH39+DK39+DN39+DQ39+DT39+DW39+DZ39+EC39+EF39+EI39+EL39+EO39+ER39+EU39+EX39+FA39</f>
        <v>60724.848019999998</v>
      </c>
      <c r="T39" s="7">
        <f t="shared" si="5"/>
        <v>0.23684221829349122</v>
      </c>
      <c r="U39" s="12">
        <v>32216.1</v>
      </c>
      <c r="V39" s="12">
        <v>29273.5</v>
      </c>
      <c r="W39" s="7">
        <f t="shared" si="7"/>
        <v>0.90866057654402621</v>
      </c>
      <c r="X39" s="12">
        <v>3800.3</v>
      </c>
      <c r="Y39" s="12">
        <v>0</v>
      </c>
      <c r="Z39" s="7">
        <f t="shared" si="9"/>
        <v>0</v>
      </c>
      <c r="AA39" s="12"/>
      <c r="AB39" s="12"/>
      <c r="AC39" s="7"/>
      <c r="AD39" s="12">
        <v>8218.5</v>
      </c>
      <c r="AE39" s="12">
        <v>0</v>
      </c>
      <c r="AF39" s="7">
        <f t="shared" si="13"/>
        <v>0</v>
      </c>
      <c r="AG39" s="12"/>
      <c r="AH39" s="12"/>
      <c r="AI39" s="7"/>
      <c r="AJ39" s="12"/>
      <c r="AK39" s="12"/>
      <c r="AL39" s="7"/>
      <c r="AM39" s="12"/>
      <c r="AN39" s="12"/>
      <c r="AO39" s="7"/>
      <c r="AP39" s="12"/>
      <c r="AQ39" s="12"/>
      <c r="AR39" s="7"/>
      <c r="AS39" s="12"/>
      <c r="AT39" s="12"/>
      <c r="AU39" s="7"/>
      <c r="AV39" s="12"/>
      <c r="AW39" s="12"/>
      <c r="AX39" s="7"/>
      <c r="AY39" s="12">
        <v>35000</v>
      </c>
      <c r="AZ39" s="12">
        <v>3632.0066999999999</v>
      </c>
      <c r="BA39" s="7">
        <f t="shared" si="22"/>
        <v>0.10377161999999999</v>
      </c>
      <c r="BB39" s="12"/>
      <c r="BC39" s="12"/>
      <c r="BD39" s="7"/>
      <c r="BE39" s="12">
        <v>147765.11764000001</v>
      </c>
      <c r="BF39" s="12">
        <v>14297.06208</v>
      </c>
      <c r="BG39" s="7">
        <f t="shared" si="26"/>
        <v>9.6755325670513898E-2</v>
      </c>
      <c r="BH39" s="12"/>
      <c r="BI39" s="12"/>
      <c r="BJ39" s="7"/>
      <c r="BK39" s="12"/>
      <c r="BL39" s="12"/>
      <c r="BM39" s="7"/>
      <c r="BN39" s="12"/>
      <c r="BO39" s="12"/>
      <c r="BP39" s="7"/>
      <c r="BQ39" s="12"/>
      <c r="BR39" s="12"/>
      <c r="BS39" s="7"/>
      <c r="BT39" s="12"/>
      <c r="BU39" s="12"/>
      <c r="BV39" s="7"/>
      <c r="BW39" s="12"/>
      <c r="BX39" s="12"/>
      <c r="BY39" s="7"/>
      <c r="BZ39" s="12"/>
      <c r="CA39" s="12"/>
      <c r="CB39" s="7"/>
      <c r="CC39" s="12"/>
      <c r="CD39" s="12"/>
      <c r="CE39" s="7"/>
      <c r="CF39" s="12"/>
      <c r="CG39" s="12"/>
      <c r="CH39" s="7"/>
      <c r="CI39" s="12"/>
      <c r="CJ39" s="12"/>
      <c r="CK39" s="7"/>
      <c r="CL39" s="12">
        <v>2216.9</v>
      </c>
      <c r="CM39" s="12">
        <v>1438</v>
      </c>
      <c r="CN39" s="7">
        <f t="shared" si="47"/>
        <v>0.64865352519283681</v>
      </c>
      <c r="CO39" s="12"/>
      <c r="CP39" s="12"/>
      <c r="CQ39" s="7"/>
      <c r="CR39" s="12">
        <v>1677.09575</v>
      </c>
      <c r="CS39" s="12">
        <v>1677.09575</v>
      </c>
      <c r="CT39" s="7">
        <f t="shared" si="243"/>
        <v>1</v>
      </c>
      <c r="CU39" s="12"/>
      <c r="CV39" s="12"/>
      <c r="CW39" s="7"/>
      <c r="CX39" s="12"/>
      <c r="CY39" s="12"/>
      <c r="CZ39" s="7"/>
      <c r="DA39" s="12"/>
      <c r="DB39" s="12"/>
      <c r="DC39" s="7"/>
      <c r="DD39" s="12"/>
      <c r="DE39" s="12"/>
      <c r="DF39" s="7"/>
      <c r="DG39" s="12"/>
      <c r="DH39" s="12"/>
      <c r="DI39" s="7"/>
      <c r="DJ39" s="12"/>
      <c r="DK39" s="12"/>
      <c r="DL39" s="7"/>
      <c r="DM39" s="12"/>
      <c r="DN39" s="12"/>
      <c r="DO39" s="7"/>
      <c r="DP39" s="12"/>
      <c r="DQ39" s="12"/>
      <c r="DR39" s="7"/>
      <c r="DS39" s="12"/>
      <c r="DT39" s="12"/>
      <c r="DU39" s="7"/>
      <c r="DV39" s="12"/>
      <c r="DW39" s="12"/>
      <c r="DX39" s="7"/>
      <c r="DY39" s="12"/>
      <c r="DZ39" s="12"/>
      <c r="EA39" s="7"/>
      <c r="EB39" s="12">
        <v>5000</v>
      </c>
      <c r="EC39" s="12">
        <v>2903.8914799999998</v>
      </c>
      <c r="ED39" s="7">
        <f t="shared" si="256"/>
        <v>0.58077829599999997</v>
      </c>
      <c r="EE39" s="12"/>
      <c r="EF39" s="12"/>
      <c r="EG39" s="7"/>
      <c r="EH39" s="12"/>
      <c r="EI39" s="12"/>
      <c r="EJ39" s="7"/>
      <c r="EK39" s="12">
        <v>4170</v>
      </c>
      <c r="EL39" s="12">
        <v>1670</v>
      </c>
      <c r="EM39" s="7">
        <f t="shared" si="78"/>
        <v>0.40047961630695444</v>
      </c>
      <c r="EN39" s="12"/>
      <c r="EO39" s="12"/>
      <c r="EP39" s="7"/>
      <c r="EQ39" s="12"/>
      <c r="ER39" s="12"/>
      <c r="ES39" s="7"/>
      <c r="ET39" s="12"/>
      <c r="EU39" s="12"/>
      <c r="EV39" s="7"/>
      <c r="EW39" s="12"/>
      <c r="EX39" s="12"/>
      <c r="EY39" s="7"/>
      <c r="EZ39" s="12">
        <v>16329.666999999999</v>
      </c>
      <c r="FA39" s="12">
        <v>5833.2920100000001</v>
      </c>
      <c r="FB39" s="7">
        <f t="shared" si="86"/>
        <v>0.3572205122125271</v>
      </c>
      <c r="FC39" s="12">
        <f t="shared" ref="FC39" si="326">FF39+FI39+FL39+FO39+FR39+FU39+FX39+GA39+GD39+GG39+GJ39+GM39+GP39+GS39+GV39+GY39+HB39+HE39+HH39+HK39+HN39+HQ39+HT39+HW39+HZ39+IC39</f>
        <v>301001</v>
      </c>
      <c r="FD39" s="12">
        <f t="shared" ref="FD39" si="327">FG39+FJ39+FM39+FP39+FS39+FV39+FY39+GB39+GE39+GH39+GK39+GN39+GQ39+GT39+GW39+GZ39+HC39+HF39+HI39+HL39+HO39+HR39+HU39+HX39+IA39+ID39</f>
        <v>224873.26939000003</v>
      </c>
      <c r="FE39" s="7">
        <f t="shared" si="88"/>
        <v>0.74708479171165554</v>
      </c>
      <c r="FF39" s="12"/>
      <c r="FG39" s="12"/>
      <c r="FH39" s="7"/>
      <c r="FI39" s="12"/>
      <c r="FJ39" s="12"/>
      <c r="FK39" s="7"/>
      <c r="FL39" s="12">
        <v>407.1</v>
      </c>
      <c r="FM39" s="12">
        <v>287.75814000000003</v>
      </c>
      <c r="FN39" s="7">
        <f t="shared" si="94"/>
        <v>0.70684878408253504</v>
      </c>
      <c r="FO39" s="12"/>
      <c r="FP39" s="12"/>
      <c r="FQ39" s="7"/>
      <c r="FR39" s="15"/>
      <c r="FS39" s="15"/>
      <c r="FT39" s="7"/>
      <c r="FU39" s="12">
        <v>1763.9</v>
      </c>
      <c r="FV39" s="12">
        <v>1032.63553</v>
      </c>
      <c r="FW39" s="7">
        <f t="shared" si="98"/>
        <v>0.58542747888202273</v>
      </c>
      <c r="FX39" s="12"/>
      <c r="FY39" s="12"/>
      <c r="FZ39" s="7"/>
      <c r="GA39" s="12">
        <v>1.1000000000000001</v>
      </c>
      <c r="GB39" s="12">
        <v>0</v>
      </c>
      <c r="GC39" s="7">
        <f t="shared" si="273"/>
        <v>0</v>
      </c>
      <c r="GD39" s="12">
        <v>95945.2</v>
      </c>
      <c r="GE39" s="12">
        <v>69676.105890000006</v>
      </c>
      <c r="GF39" s="7">
        <f t="shared" si="104"/>
        <v>0.72620731302868724</v>
      </c>
      <c r="GG39" s="12">
        <v>4268.6000000000004</v>
      </c>
      <c r="GH39" s="12">
        <v>1652.5</v>
      </c>
      <c r="GI39" s="7">
        <f t="shared" si="106"/>
        <v>0.38712926954973526</v>
      </c>
      <c r="GJ39" s="12">
        <v>171219.6</v>
      </c>
      <c r="GK39" s="12">
        <v>135361.94083000001</v>
      </c>
      <c r="GL39" s="7">
        <f t="shared" si="108"/>
        <v>0.79057503247291783</v>
      </c>
      <c r="GM39" s="12">
        <v>290.60000000000002</v>
      </c>
      <c r="GN39" s="12">
        <v>215.23</v>
      </c>
      <c r="GO39" s="7">
        <f t="shared" si="110"/>
        <v>0.74064005505849961</v>
      </c>
      <c r="GP39" s="12">
        <v>12119.5</v>
      </c>
      <c r="GQ39" s="12">
        <v>5187.2</v>
      </c>
      <c r="GR39" s="7">
        <f t="shared" si="112"/>
        <v>0.42800445562935763</v>
      </c>
      <c r="GS39" s="12">
        <v>3826.2</v>
      </c>
      <c r="GT39" s="12">
        <v>3826.2</v>
      </c>
      <c r="GU39" s="7">
        <f t="shared" si="114"/>
        <v>1</v>
      </c>
      <c r="GV39" s="12">
        <v>182.2</v>
      </c>
      <c r="GW39" s="12">
        <v>100.9</v>
      </c>
      <c r="GX39" s="7">
        <f t="shared" si="116"/>
        <v>0.55378704720087824</v>
      </c>
      <c r="GY39" s="12">
        <v>8600.9</v>
      </c>
      <c r="GZ39" s="12">
        <v>5668.5659999999998</v>
      </c>
      <c r="HA39" s="7">
        <f t="shared" si="118"/>
        <v>0.65906660930832817</v>
      </c>
      <c r="HB39" s="12">
        <v>1862.6</v>
      </c>
      <c r="HC39" s="12">
        <v>1401.2</v>
      </c>
      <c r="HD39" s="7">
        <f t="shared" si="120"/>
        <v>0.75228175668420494</v>
      </c>
      <c r="HE39" s="12"/>
      <c r="HF39" s="12"/>
      <c r="HG39" s="7"/>
      <c r="HH39" s="12"/>
      <c r="HI39" s="12"/>
      <c r="HJ39" s="7"/>
      <c r="HK39" s="12"/>
      <c r="HL39" s="12"/>
      <c r="HM39" s="7"/>
      <c r="HN39" s="12"/>
      <c r="HO39" s="12"/>
      <c r="HP39" s="7"/>
      <c r="HQ39" s="12"/>
      <c r="HR39" s="12"/>
      <c r="HS39" s="7"/>
      <c r="HT39" s="12">
        <v>9.9</v>
      </c>
      <c r="HU39" s="12">
        <v>7.5</v>
      </c>
      <c r="HV39" s="7">
        <f t="shared" si="131"/>
        <v>0.75757575757575757</v>
      </c>
      <c r="HW39" s="12"/>
      <c r="HX39" s="12"/>
      <c r="HY39" s="7"/>
      <c r="HZ39" s="12"/>
      <c r="IA39" s="12"/>
      <c r="IB39" s="7"/>
      <c r="IC39" s="12">
        <v>503.6</v>
      </c>
      <c r="ID39" s="12">
        <v>455.53300000000002</v>
      </c>
      <c r="IE39" s="7">
        <f t="shared" si="137"/>
        <v>0.90455321683876089</v>
      </c>
      <c r="IF39" s="12">
        <f t="shared" ref="IF39" si="328">II39+IL39+IO39+IR39+IU39+IX39+JA39+JD39+JG39+JJ39+JM39+JP39+JS39+JV39+JY39+KB39+KE39+KH39+KK39+KN39+KQ39+KT39+KW39</f>
        <v>72146.386639999997</v>
      </c>
      <c r="IG39" s="12">
        <f t="shared" ref="IG39" si="329">IJ39+IM39+IP39+IS39+IV39+IY39+JB39+JE39+JH39+JK39+JN39+JQ39+JT39+JW39+JZ39+KC39+KF39+KI39+KL39+KO39+KR39+KU39+KX39</f>
        <v>21758.04221</v>
      </c>
      <c r="IH39" s="7">
        <f t="shared" si="139"/>
        <v>0.30158187018525923</v>
      </c>
      <c r="II39" s="7"/>
      <c r="IJ39" s="7"/>
      <c r="IK39" s="7"/>
      <c r="IL39" s="7"/>
      <c r="IM39" s="7"/>
      <c r="IN39" s="7"/>
      <c r="IO39" s="12"/>
      <c r="IP39" s="12"/>
      <c r="IQ39" s="7"/>
      <c r="IR39" s="12"/>
      <c r="IS39" s="12"/>
      <c r="IT39" s="7"/>
      <c r="IU39" s="12"/>
      <c r="IV39" s="12"/>
      <c r="IW39" s="7"/>
      <c r="IX39" s="12"/>
      <c r="IY39" s="12"/>
      <c r="IZ39" s="7"/>
      <c r="JA39" s="12"/>
      <c r="JB39" s="12"/>
      <c r="JC39" s="7"/>
      <c r="JD39" s="12"/>
      <c r="JE39" s="12"/>
      <c r="JF39" s="7"/>
      <c r="JG39" s="12"/>
      <c r="JH39" s="12"/>
      <c r="JI39" s="7"/>
      <c r="JJ39" s="12">
        <v>12373.73864</v>
      </c>
      <c r="JK39" s="12">
        <v>5321.1051500000003</v>
      </c>
      <c r="JL39" s="7">
        <f t="shared" si="157"/>
        <v>0.43003212729891638</v>
      </c>
      <c r="JM39" s="12"/>
      <c r="JN39" s="12"/>
      <c r="JO39" s="7"/>
      <c r="JP39" s="12"/>
      <c r="JQ39" s="12"/>
      <c r="JR39" s="7"/>
      <c r="JS39" s="12"/>
      <c r="JT39" s="12"/>
      <c r="JU39" s="7"/>
      <c r="JV39" s="12">
        <v>2970</v>
      </c>
      <c r="JW39" s="12">
        <v>2732.8118300000001</v>
      </c>
      <c r="JX39" s="7">
        <f t="shared" si="165"/>
        <v>0.92013866329966332</v>
      </c>
      <c r="JY39" s="12">
        <v>30</v>
      </c>
      <c r="JZ39" s="12">
        <v>27.60416</v>
      </c>
      <c r="KA39" s="7">
        <f t="shared" si="167"/>
        <v>0.92013866666666666</v>
      </c>
      <c r="KB39" s="12">
        <v>54848.86</v>
      </c>
      <c r="KC39" s="12">
        <v>13676.521070000001</v>
      </c>
      <c r="KD39" s="7">
        <f t="shared" si="169"/>
        <v>0.24934923114172292</v>
      </c>
      <c r="KE39" s="12"/>
      <c r="KF39" s="12"/>
      <c r="KG39" s="7"/>
      <c r="KH39" s="12">
        <v>1904.5501200000001</v>
      </c>
      <c r="KI39" s="12">
        <v>0</v>
      </c>
      <c r="KJ39" s="7">
        <f t="shared" si="173"/>
        <v>0</v>
      </c>
      <c r="KK39" s="12">
        <v>19.237880000000001</v>
      </c>
      <c r="KL39" s="12">
        <v>0</v>
      </c>
      <c r="KM39" s="7">
        <f t="shared" si="175"/>
        <v>0</v>
      </c>
      <c r="KN39" s="12"/>
      <c r="KO39" s="12"/>
      <c r="KP39" s="7"/>
      <c r="KQ39" s="15"/>
      <c r="KR39" s="15"/>
      <c r="KS39" s="7"/>
      <c r="KT39" s="12"/>
      <c r="KU39" s="12"/>
      <c r="KV39" s="7"/>
      <c r="KW39" s="15"/>
      <c r="KX39" s="15"/>
      <c r="KY39" s="7"/>
      <c r="KZ39" s="12">
        <f t="shared" ref="KZ39:LA43" si="330">C39+R39+FC39+IF39</f>
        <v>743856.96703000006</v>
      </c>
      <c r="LA39" s="12">
        <f t="shared" si="330"/>
        <v>408575.32762</v>
      </c>
      <c r="LB39" s="7">
        <f t="shared" si="184"/>
        <v>0.54926598221069289</v>
      </c>
    </row>
    <row r="40" spans="1:314" x14ac:dyDescent="0.25">
      <c r="A40" s="5" t="s">
        <v>251</v>
      </c>
      <c r="B40" s="2" t="s">
        <v>208</v>
      </c>
      <c r="C40" s="12">
        <f t="shared" ref="C40:C43" si="331">F40+I40+L40+O40</f>
        <v>77230.899999999994</v>
      </c>
      <c r="D40" s="12">
        <f t="shared" ref="D40:D43" si="332">G40+J40+M40+P40</f>
        <v>49386.200000000004</v>
      </c>
      <c r="E40" s="7">
        <f t="shared" si="192"/>
        <v>0.63946166625016676</v>
      </c>
      <c r="F40" s="12">
        <v>2416</v>
      </c>
      <c r="G40" s="12">
        <v>1509.9</v>
      </c>
      <c r="H40" s="7">
        <f t="shared" si="322"/>
        <v>0.62495860927152325</v>
      </c>
      <c r="I40" s="12">
        <v>71813</v>
      </c>
      <c r="J40" s="12">
        <v>46924.4</v>
      </c>
      <c r="K40" s="7">
        <f t="shared" si="323"/>
        <v>0.65342486736384775</v>
      </c>
      <c r="L40" s="12">
        <v>3001.9</v>
      </c>
      <c r="M40" s="12">
        <v>951.9</v>
      </c>
      <c r="N40" s="7">
        <f t="shared" si="2"/>
        <v>0.31709917052533393</v>
      </c>
      <c r="O40" s="12"/>
      <c r="P40" s="12"/>
      <c r="Q40" s="7"/>
      <c r="R40" s="12">
        <f t="shared" ref="R40:R42" si="333">U40+X40+AA40+AD40+AG40+AJ40+AM40+AP40+AS40+AV40+AY40+BB40+BE40+BH40+BK40+BN40+BQ40+BT40+BW40+BZ40+CC40+CF40+CI40+CL40+CO40+CR40+CU40+CX40+DA40+DD40+DG40+DJ40+DM40+DP40+DS40+DV40+DY40+EB40+EE40+EH40+EK40+EN40+EQ40+ET40+EW40+EZ40</f>
        <v>106404.43450999998</v>
      </c>
      <c r="S40" s="12">
        <f t="shared" ref="S40:S42" si="334">V40+Y40+AB40+AE40+AH40+AK40+AN40+AQ40+AT40+AW40+AZ40+BC40+BF40+BI40+BL40+BO40+BR40+BU40+BX40+CA40+CD40+CG40+CJ40+CM40+CP40+CS40+CV40+CY40+DB40+DE40+DH40+DK40+DN40+DQ40+DT40+DW40+DZ40+EC40+EF40+EI40+EL40+EO40+ER40+EU40+EX40+FA40</f>
        <v>59128.315740000005</v>
      </c>
      <c r="T40" s="7">
        <f t="shared" si="5"/>
        <v>0.55569409312957796</v>
      </c>
      <c r="U40" s="12">
        <v>51203.8</v>
      </c>
      <c r="V40" s="12">
        <v>51203.8</v>
      </c>
      <c r="W40" s="7">
        <f t="shared" si="7"/>
        <v>1</v>
      </c>
      <c r="X40" s="12">
        <v>11256.7</v>
      </c>
      <c r="Y40" s="12">
        <v>64.425039999999996</v>
      </c>
      <c r="Z40" s="7">
        <f t="shared" si="9"/>
        <v>5.7232617019197449E-3</v>
      </c>
      <c r="AA40" s="12"/>
      <c r="AB40" s="12"/>
      <c r="AC40" s="7"/>
      <c r="AD40" s="12">
        <v>3926.9</v>
      </c>
      <c r="AE40" s="12">
        <v>0</v>
      </c>
      <c r="AF40" s="7">
        <f t="shared" si="13"/>
        <v>0</v>
      </c>
      <c r="AG40" s="12"/>
      <c r="AH40" s="12"/>
      <c r="AI40" s="7"/>
      <c r="AJ40" s="12">
        <v>908</v>
      </c>
      <c r="AK40" s="12">
        <v>0</v>
      </c>
      <c r="AL40" s="7">
        <f t="shared" si="219"/>
        <v>0</v>
      </c>
      <c r="AM40" s="12"/>
      <c r="AN40" s="12"/>
      <c r="AO40" s="7"/>
      <c r="AP40" s="12">
        <v>982.56</v>
      </c>
      <c r="AQ40" s="12">
        <v>982.56</v>
      </c>
      <c r="AR40" s="7">
        <f t="shared" si="18"/>
        <v>1</v>
      </c>
      <c r="AS40" s="12"/>
      <c r="AT40" s="12"/>
      <c r="AU40" s="7"/>
      <c r="AV40" s="12"/>
      <c r="AW40" s="12"/>
      <c r="AX40" s="7"/>
      <c r="AY40" s="12">
        <v>8000</v>
      </c>
      <c r="AZ40" s="12">
        <v>0</v>
      </c>
      <c r="BA40" s="7">
        <f t="shared" si="22"/>
        <v>0</v>
      </c>
      <c r="BB40" s="12"/>
      <c r="BC40" s="12"/>
      <c r="BD40" s="7"/>
      <c r="BE40" s="12"/>
      <c r="BF40" s="12"/>
      <c r="BG40" s="7"/>
      <c r="BH40" s="12"/>
      <c r="BI40" s="12"/>
      <c r="BJ40" s="7"/>
      <c r="BK40" s="12"/>
      <c r="BL40" s="12"/>
      <c r="BM40" s="7"/>
      <c r="BN40" s="12"/>
      <c r="BO40" s="12"/>
      <c r="BP40" s="7"/>
      <c r="BQ40" s="12"/>
      <c r="BR40" s="12"/>
      <c r="BS40" s="7"/>
      <c r="BT40" s="12"/>
      <c r="BU40" s="12"/>
      <c r="BV40" s="7"/>
      <c r="BW40" s="12"/>
      <c r="BX40" s="12"/>
      <c r="BY40" s="7"/>
      <c r="BZ40" s="12"/>
      <c r="CA40" s="12"/>
      <c r="CB40" s="7"/>
      <c r="CC40" s="12"/>
      <c r="CD40" s="12"/>
      <c r="CE40" s="7"/>
      <c r="CF40" s="12"/>
      <c r="CG40" s="12"/>
      <c r="CH40" s="7"/>
      <c r="CI40" s="12">
        <v>2142</v>
      </c>
      <c r="CJ40" s="12">
        <v>0</v>
      </c>
      <c r="CK40" s="7">
        <f t="shared" si="45"/>
        <v>0</v>
      </c>
      <c r="CL40" s="12"/>
      <c r="CM40" s="12"/>
      <c r="CN40" s="7"/>
      <c r="CO40" s="12">
        <v>6.7979099999999999</v>
      </c>
      <c r="CP40" s="12">
        <v>0</v>
      </c>
      <c r="CQ40" s="7">
        <f t="shared" si="49"/>
        <v>0</v>
      </c>
      <c r="CR40" s="12"/>
      <c r="CS40" s="12"/>
      <c r="CT40" s="7"/>
      <c r="CU40" s="12">
        <v>865.39859999999999</v>
      </c>
      <c r="CV40" s="12">
        <v>0</v>
      </c>
      <c r="CW40" s="7">
        <f t="shared" si="52"/>
        <v>0</v>
      </c>
      <c r="CX40" s="12"/>
      <c r="CY40" s="12"/>
      <c r="CZ40" s="7"/>
      <c r="DA40" s="12"/>
      <c r="DB40" s="12"/>
      <c r="DC40" s="7"/>
      <c r="DD40" s="12"/>
      <c r="DE40" s="12"/>
      <c r="DF40" s="7"/>
      <c r="DG40" s="12"/>
      <c r="DH40" s="12"/>
      <c r="DI40" s="7"/>
      <c r="DJ40" s="12"/>
      <c r="DK40" s="12"/>
      <c r="DL40" s="7"/>
      <c r="DM40" s="12"/>
      <c r="DN40" s="12"/>
      <c r="DO40" s="7"/>
      <c r="DP40" s="12"/>
      <c r="DQ40" s="12"/>
      <c r="DR40" s="7"/>
      <c r="DS40" s="12"/>
      <c r="DT40" s="12"/>
      <c r="DU40" s="7"/>
      <c r="DV40" s="12"/>
      <c r="DW40" s="12"/>
      <c r="DX40" s="7"/>
      <c r="DY40" s="12"/>
      <c r="DZ40" s="12"/>
      <c r="EA40" s="7"/>
      <c r="EB40" s="12"/>
      <c r="EC40" s="12"/>
      <c r="ED40" s="7"/>
      <c r="EE40" s="12"/>
      <c r="EF40" s="12"/>
      <c r="EG40" s="7"/>
      <c r="EH40" s="12"/>
      <c r="EI40" s="12"/>
      <c r="EJ40" s="7"/>
      <c r="EK40" s="12">
        <v>14090.2</v>
      </c>
      <c r="EL40" s="12">
        <v>6877.5307000000003</v>
      </c>
      <c r="EM40" s="7">
        <f t="shared" si="78"/>
        <v>0.48810738669429815</v>
      </c>
      <c r="EN40" s="12"/>
      <c r="EO40" s="12"/>
      <c r="EP40" s="7"/>
      <c r="EQ40" s="12"/>
      <c r="ER40" s="12"/>
      <c r="ES40" s="7"/>
      <c r="ET40" s="12"/>
      <c r="EU40" s="12"/>
      <c r="EV40" s="7"/>
      <c r="EW40" s="12"/>
      <c r="EX40" s="12"/>
      <c r="EY40" s="7"/>
      <c r="EZ40" s="12">
        <v>13022.078</v>
      </c>
      <c r="FA40" s="12">
        <v>0</v>
      </c>
      <c r="FB40" s="7">
        <f t="shared" si="86"/>
        <v>0</v>
      </c>
      <c r="FC40" s="12">
        <f t="shared" ref="FC40:FC42" si="335">FF40+FI40+FL40+FO40+FR40+FU40+FX40+GA40+GD40+GG40+GJ40+GM40+GP40+GS40+GV40+GY40+HB40+HE40+HH40+HK40+HN40+HQ40+HT40+HW40+HZ40+IC40</f>
        <v>174121.90000000002</v>
      </c>
      <c r="FD40" s="12">
        <f t="shared" ref="FD40:FD42" si="336">FG40+FJ40+FM40+FP40+FS40+FV40+FY40+GB40+GE40+GH40+GK40+GN40+GQ40+GT40+GW40+GZ40+HC40+HF40+HI40+HL40+HO40+HR40+HU40+HX40+IA40+ID40</f>
        <v>141844.19775000002</v>
      </c>
      <c r="FE40" s="7">
        <f t="shared" si="88"/>
        <v>0.81462583253456344</v>
      </c>
      <c r="FF40" s="12"/>
      <c r="FG40" s="12"/>
      <c r="FH40" s="7"/>
      <c r="FI40" s="12"/>
      <c r="FJ40" s="12"/>
      <c r="FK40" s="7"/>
      <c r="FL40" s="12">
        <v>203.6</v>
      </c>
      <c r="FM40" s="12">
        <v>203.6</v>
      </c>
      <c r="FN40" s="7">
        <f t="shared" si="94"/>
        <v>1</v>
      </c>
      <c r="FO40" s="12"/>
      <c r="FP40" s="12"/>
      <c r="FQ40" s="7"/>
      <c r="FR40" s="15"/>
      <c r="FS40" s="15"/>
      <c r="FT40" s="7"/>
      <c r="FU40" s="12"/>
      <c r="FV40" s="12"/>
      <c r="FW40" s="7"/>
      <c r="FX40" s="12"/>
      <c r="FY40" s="12"/>
      <c r="FZ40" s="7"/>
      <c r="GA40" s="12"/>
      <c r="GB40" s="12"/>
      <c r="GC40" s="7"/>
      <c r="GD40" s="12">
        <v>57822.6</v>
      </c>
      <c r="GE40" s="12">
        <v>52446.775000000001</v>
      </c>
      <c r="GF40" s="7">
        <f t="shared" si="104"/>
        <v>0.90702899904189715</v>
      </c>
      <c r="GG40" s="12">
        <v>1150.3</v>
      </c>
      <c r="GH40" s="12">
        <v>481.8</v>
      </c>
      <c r="GI40" s="7">
        <f t="shared" si="106"/>
        <v>0.41884725723724248</v>
      </c>
      <c r="GJ40" s="12">
        <v>100048.2</v>
      </c>
      <c r="GK40" s="12">
        <v>79323.645999999993</v>
      </c>
      <c r="GL40" s="7">
        <f t="shared" si="108"/>
        <v>0.79285430422536329</v>
      </c>
      <c r="GM40" s="12">
        <v>59.1</v>
      </c>
      <c r="GN40" s="12">
        <v>34.256999999999998</v>
      </c>
      <c r="GO40" s="7">
        <f t="shared" si="110"/>
        <v>0.57964467005076137</v>
      </c>
      <c r="GP40" s="12">
        <v>3420.8</v>
      </c>
      <c r="GQ40" s="12">
        <v>1498.5</v>
      </c>
      <c r="GR40" s="7">
        <f t="shared" si="112"/>
        <v>0.43805542563143124</v>
      </c>
      <c r="GS40" s="12">
        <v>758.1</v>
      </c>
      <c r="GT40" s="12">
        <v>758.1</v>
      </c>
      <c r="GU40" s="7">
        <f t="shared" si="114"/>
        <v>1</v>
      </c>
      <c r="GV40" s="12">
        <v>60.7</v>
      </c>
      <c r="GW40" s="12">
        <v>39.9</v>
      </c>
      <c r="GX40" s="7">
        <f t="shared" si="116"/>
        <v>0.65733113673805599</v>
      </c>
      <c r="GY40" s="12">
        <v>8895</v>
      </c>
      <c r="GZ40" s="12">
        <v>5794.7280799999999</v>
      </c>
      <c r="HA40" s="7">
        <f t="shared" si="118"/>
        <v>0.65145903091624502</v>
      </c>
      <c r="HB40" s="12">
        <v>1198.0999999999999</v>
      </c>
      <c r="HC40" s="12">
        <v>939.84167000000002</v>
      </c>
      <c r="HD40" s="7">
        <f t="shared" si="120"/>
        <v>0.78444342709289716</v>
      </c>
      <c r="HE40" s="12"/>
      <c r="HF40" s="12"/>
      <c r="HG40" s="7"/>
      <c r="HH40" s="12"/>
      <c r="HI40" s="12"/>
      <c r="HJ40" s="7"/>
      <c r="HK40" s="12"/>
      <c r="HL40" s="12"/>
      <c r="HM40" s="7"/>
      <c r="HN40" s="12"/>
      <c r="HO40" s="12"/>
      <c r="HP40" s="7"/>
      <c r="HQ40" s="12"/>
      <c r="HR40" s="12"/>
      <c r="HS40" s="7"/>
      <c r="HT40" s="12">
        <v>1.8</v>
      </c>
      <c r="HU40" s="12">
        <v>1.35</v>
      </c>
      <c r="HV40" s="7">
        <f t="shared" si="131"/>
        <v>0.75</v>
      </c>
      <c r="HW40" s="12"/>
      <c r="HX40" s="12"/>
      <c r="HY40" s="7"/>
      <c r="HZ40" s="12"/>
      <c r="IA40" s="12"/>
      <c r="IB40" s="7"/>
      <c r="IC40" s="12">
        <v>503.6</v>
      </c>
      <c r="ID40" s="12">
        <v>321.7</v>
      </c>
      <c r="IE40" s="7">
        <f t="shared" si="137"/>
        <v>0.63880063542494037</v>
      </c>
      <c r="IF40" s="12">
        <f t="shared" ref="IF40:IF42" si="337">II40+IL40+IO40+IR40+IU40+IX40+JA40+JD40+JG40+JJ40+JM40+JP40+JS40+JV40+JY40+KB40+KE40+KH40+KK40+KN40+KQ40+KT40+KW40</f>
        <v>5357.2133000000003</v>
      </c>
      <c r="IG40" s="12">
        <f t="shared" ref="IG40:IG42" si="338">IJ40+IM40+IP40+IS40+IV40+IY40+JB40+JE40+JH40+JK40+JN40+JQ40+JT40+JW40+JZ40+KC40+KF40+KI40+KL40+KO40+KR40+KU40+KX40</f>
        <v>1210.796</v>
      </c>
      <c r="IH40" s="7">
        <f t="shared" si="139"/>
        <v>0.22601228142250748</v>
      </c>
      <c r="II40" s="7"/>
      <c r="IJ40" s="7"/>
      <c r="IK40" s="7"/>
      <c r="IL40" s="7"/>
      <c r="IM40" s="7"/>
      <c r="IN40" s="7"/>
      <c r="IO40" s="12"/>
      <c r="IP40" s="12"/>
      <c r="IQ40" s="7"/>
      <c r="IR40" s="12"/>
      <c r="IS40" s="12"/>
      <c r="IT40" s="7"/>
      <c r="IU40" s="12"/>
      <c r="IV40" s="12"/>
      <c r="IW40" s="7"/>
      <c r="IX40" s="12"/>
      <c r="IY40" s="12"/>
      <c r="IZ40" s="7"/>
      <c r="JA40" s="12"/>
      <c r="JB40" s="12"/>
      <c r="JC40" s="7"/>
      <c r="JD40" s="12"/>
      <c r="JE40" s="12"/>
      <c r="JF40" s="7"/>
      <c r="JG40" s="12"/>
      <c r="JH40" s="12"/>
      <c r="JI40" s="7"/>
      <c r="JJ40" s="12">
        <v>1717.1723</v>
      </c>
      <c r="JK40" s="12">
        <v>0</v>
      </c>
      <c r="JL40" s="7">
        <f t="shared" si="157"/>
        <v>0</v>
      </c>
      <c r="JM40" s="12"/>
      <c r="JN40" s="12"/>
      <c r="JO40" s="7"/>
      <c r="JP40" s="12"/>
      <c r="JQ40" s="12"/>
      <c r="JR40" s="7"/>
      <c r="JS40" s="12"/>
      <c r="JT40" s="12"/>
      <c r="JU40" s="7"/>
      <c r="JV40" s="12"/>
      <c r="JW40" s="12"/>
      <c r="JX40" s="7"/>
      <c r="JY40" s="12"/>
      <c r="JZ40" s="12"/>
      <c r="KA40" s="7"/>
      <c r="KB40" s="12"/>
      <c r="KC40" s="12"/>
      <c r="KD40" s="7"/>
      <c r="KE40" s="12"/>
      <c r="KF40" s="12"/>
      <c r="KG40" s="7"/>
      <c r="KH40" s="12">
        <v>2404.94859</v>
      </c>
      <c r="KI40" s="12">
        <v>0</v>
      </c>
      <c r="KJ40" s="7">
        <f t="shared" si="173"/>
        <v>0</v>
      </c>
      <c r="KK40" s="12">
        <v>24.29241</v>
      </c>
      <c r="KL40" s="12">
        <v>0</v>
      </c>
      <c r="KM40" s="7">
        <f t="shared" si="175"/>
        <v>0</v>
      </c>
      <c r="KN40" s="12"/>
      <c r="KO40" s="12"/>
      <c r="KP40" s="7"/>
      <c r="KQ40" s="15">
        <v>1210.8</v>
      </c>
      <c r="KR40" s="15">
        <v>1210.796</v>
      </c>
      <c r="KS40" s="7">
        <f t="shared" si="179"/>
        <v>0.99999669639907507</v>
      </c>
      <c r="KT40" s="12"/>
      <c r="KU40" s="12"/>
      <c r="KV40" s="7"/>
      <c r="KW40" s="15"/>
      <c r="KX40" s="15"/>
      <c r="KY40" s="7"/>
      <c r="KZ40" s="12">
        <f t="shared" si="330"/>
        <v>363114.44780999998</v>
      </c>
      <c r="LA40" s="12">
        <f t="shared" si="330"/>
        <v>251569.50949000003</v>
      </c>
      <c r="LB40" s="7">
        <f t="shared" si="184"/>
        <v>0.69281052022924194</v>
      </c>
    </row>
    <row r="41" spans="1:314" x14ac:dyDescent="0.25">
      <c r="A41" s="5" t="s">
        <v>252</v>
      </c>
      <c r="B41" s="2" t="s">
        <v>209</v>
      </c>
      <c r="C41" s="12">
        <f t="shared" si="331"/>
        <v>415626</v>
      </c>
      <c r="D41" s="12">
        <f t="shared" si="332"/>
        <v>279819.13676000002</v>
      </c>
      <c r="E41" s="7">
        <f t="shared" si="192"/>
        <v>0.6732474310076848</v>
      </c>
      <c r="F41" s="12">
        <v>52002</v>
      </c>
      <c r="G41" s="12">
        <v>39001.5</v>
      </c>
      <c r="H41" s="7">
        <f t="shared" si="322"/>
        <v>0.75</v>
      </c>
      <c r="I41" s="12">
        <v>254924</v>
      </c>
      <c r="J41" s="12">
        <v>224000.5</v>
      </c>
      <c r="K41" s="7">
        <f t="shared" si="323"/>
        <v>0.87869521896722158</v>
      </c>
      <c r="L41" s="12">
        <v>108700</v>
      </c>
      <c r="M41" s="12">
        <v>16817.136760000001</v>
      </c>
      <c r="N41" s="7">
        <f t="shared" si="2"/>
        <v>0.15471146973321068</v>
      </c>
      <c r="O41" s="12"/>
      <c r="P41" s="12"/>
      <c r="Q41" s="7"/>
      <c r="R41" s="12">
        <f t="shared" si="333"/>
        <v>1153971.7728599999</v>
      </c>
      <c r="S41" s="12">
        <f t="shared" si="334"/>
        <v>172451.40078000003</v>
      </c>
      <c r="T41" s="7">
        <f t="shared" si="5"/>
        <v>0.14944161099590594</v>
      </c>
      <c r="U41" s="12">
        <v>113615.6</v>
      </c>
      <c r="V41" s="12">
        <v>113615.6</v>
      </c>
      <c r="W41" s="7">
        <f t="shared" si="7"/>
        <v>1</v>
      </c>
      <c r="X41" s="12">
        <v>43376.4</v>
      </c>
      <c r="Y41" s="12">
        <v>0</v>
      </c>
      <c r="Z41" s="7">
        <f t="shared" si="9"/>
        <v>0</v>
      </c>
      <c r="AA41" s="12"/>
      <c r="AB41" s="12"/>
      <c r="AC41" s="7"/>
      <c r="AD41" s="12">
        <v>70319.199999999997</v>
      </c>
      <c r="AE41" s="12">
        <v>0</v>
      </c>
      <c r="AF41" s="7">
        <f t="shared" si="13"/>
        <v>0</v>
      </c>
      <c r="AG41" s="12">
        <v>3159.3</v>
      </c>
      <c r="AH41" s="12">
        <v>0</v>
      </c>
      <c r="AI41" s="7">
        <f t="shared" si="217"/>
        <v>0</v>
      </c>
      <c r="AJ41" s="12"/>
      <c r="AK41" s="12"/>
      <c r="AL41" s="7"/>
      <c r="AM41" s="12">
        <v>80000</v>
      </c>
      <c r="AN41" s="12">
        <v>28842.7</v>
      </c>
      <c r="AO41" s="7">
        <f t="shared" si="221"/>
        <v>0.36053374999999999</v>
      </c>
      <c r="AP41" s="12">
        <v>8472.32</v>
      </c>
      <c r="AQ41" s="12">
        <v>8472.32</v>
      </c>
      <c r="AR41" s="7">
        <f t="shared" si="18"/>
        <v>1</v>
      </c>
      <c r="AS41" s="12">
        <v>31234.097000000002</v>
      </c>
      <c r="AT41" s="12">
        <v>0</v>
      </c>
      <c r="AU41" s="7">
        <f t="shared" si="224"/>
        <v>0</v>
      </c>
      <c r="AV41" s="12"/>
      <c r="AW41" s="12"/>
      <c r="AX41" s="7"/>
      <c r="AY41" s="12">
        <v>66325.618780000004</v>
      </c>
      <c r="AZ41" s="12">
        <v>0</v>
      </c>
      <c r="BA41" s="7">
        <f t="shared" si="22"/>
        <v>0</v>
      </c>
      <c r="BB41" s="12">
        <v>4700.2</v>
      </c>
      <c r="BC41" s="12">
        <v>0</v>
      </c>
      <c r="BD41" s="7">
        <f t="shared" si="24"/>
        <v>0</v>
      </c>
      <c r="BE41" s="12">
        <v>243747.92955</v>
      </c>
      <c r="BF41" s="12">
        <v>18462.73287</v>
      </c>
      <c r="BG41" s="7">
        <f t="shared" si="26"/>
        <v>7.5745188498976518E-2</v>
      </c>
      <c r="BH41" s="12">
        <v>25702.659619999999</v>
      </c>
      <c r="BI41" s="12">
        <v>0</v>
      </c>
      <c r="BJ41" s="7">
        <f t="shared" si="230"/>
        <v>0</v>
      </c>
      <c r="BK41" s="12">
        <v>178061.3</v>
      </c>
      <c r="BL41" s="12">
        <v>0</v>
      </c>
      <c r="BM41" s="7">
        <f t="shared" si="29"/>
        <v>0</v>
      </c>
      <c r="BN41" s="12"/>
      <c r="BO41" s="12"/>
      <c r="BP41" s="7"/>
      <c r="BQ41" s="12"/>
      <c r="BR41" s="12"/>
      <c r="BS41" s="7"/>
      <c r="BT41" s="12">
        <v>12449.6</v>
      </c>
      <c r="BU41" s="12">
        <v>0</v>
      </c>
      <c r="BV41" s="7">
        <f t="shared" si="35"/>
        <v>0</v>
      </c>
      <c r="BW41" s="12"/>
      <c r="BX41" s="12"/>
      <c r="BY41" s="7"/>
      <c r="BZ41" s="12"/>
      <c r="CA41" s="12"/>
      <c r="CB41" s="7"/>
      <c r="CC41" s="12"/>
      <c r="CD41" s="12"/>
      <c r="CE41" s="7"/>
      <c r="CF41" s="12">
        <v>216.4</v>
      </c>
      <c r="CG41" s="12">
        <v>0</v>
      </c>
      <c r="CH41" s="7">
        <f t="shared" si="43"/>
        <v>0</v>
      </c>
      <c r="CI41" s="12">
        <v>2142</v>
      </c>
      <c r="CJ41" s="12">
        <v>2142</v>
      </c>
      <c r="CK41" s="7">
        <f t="shared" si="45"/>
        <v>1</v>
      </c>
      <c r="CL41" s="12"/>
      <c r="CM41" s="12"/>
      <c r="CN41" s="7"/>
      <c r="CO41" s="12">
        <v>6.7979099999999999</v>
      </c>
      <c r="CP41" s="12">
        <v>6.7979099999999999</v>
      </c>
      <c r="CQ41" s="7">
        <f t="shared" si="49"/>
        <v>1</v>
      </c>
      <c r="CR41" s="12"/>
      <c r="CS41" s="12"/>
      <c r="CT41" s="7"/>
      <c r="CU41" s="12"/>
      <c r="CV41" s="12"/>
      <c r="CW41" s="7"/>
      <c r="CX41" s="12"/>
      <c r="CY41" s="12"/>
      <c r="CZ41" s="7"/>
      <c r="DA41" s="12"/>
      <c r="DB41" s="12"/>
      <c r="DC41" s="7"/>
      <c r="DD41" s="12"/>
      <c r="DE41" s="12"/>
      <c r="DF41" s="7"/>
      <c r="DG41" s="12"/>
      <c r="DH41" s="12"/>
      <c r="DI41" s="7"/>
      <c r="DJ41" s="12"/>
      <c r="DK41" s="12"/>
      <c r="DL41" s="7"/>
      <c r="DM41" s="12"/>
      <c r="DN41" s="12"/>
      <c r="DO41" s="7"/>
      <c r="DP41" s="12"/>
      <c r="DQ41" s="12"/>
      <c r="DR41" s="7"/>
      <c r="DS41" s="12"/>
      <c r="DT41" s="12"/>
      <c r="DU41" s="7"/>
      <c r="DV41" s="12"/>
      <c r="DW41" s="12"/>
      <c r="DX41" s="7"/>
      <c r="DY41" s="12"/>
      <c r="DZ41" s="12"/>
      <c r="EA41" s="7"/>
      <c r="EB41" s="12"/>
      <c r="EC41" s="12"/>
      <c r="ED41" s="7"/>
      <c r="EE41" s="12"/>
      <c r="EF41" s="12"/>
      <c r="EG41" s="7"/>
      <c r="EH41" s="12">
        <v>909.25</v>
      </c>
      <c r="EI41" s="12">
        <v>909.25</v>
      </c>
      <c r="EJ41" s="7">
        <f t="shared" si="77"/>
        <v>1</v>
      </c>
      <c r="EK41" s="12">
        <v>7000</v>
      </c>
      <c r="EL41" s="12">
        <v>0</v>
      </c>
      <c r="EM41" s="7">
        <f t="shared" si="78"/>
        <v>0</v>
      </c>
      <c r="EN41" s="12"/>
      <c r="EO41" s="12"/>
      <c r="EP41" s="7"/>
      <c r="EQ41" s="12">
        <v>146533.1</v>
      </c>
      <c r="ER41" s="12">
        <v>0</v>
      </c>
      <c r="ES41" s="7">
        <f t="shared" si="262"/>
        <v>0</v>
      </c>
      <c r="ET41" s="12">
        <v>20000</v>
      </c>
      <c r="EU41" s="12">
        <v>0</v>
      </c>
      <c r="EV41" s="7">
        <f t="shared" si="264"/>
        <v>0</v>
      </c>
      <c r="EW41" s="12"/>
      <c r="EX41" s="12"/>
      <c r="EY41" s="7"/>
      <c r="EZ41" s="12">
        <v>96000</v>
      </c>
      <c r="FA41" s="12">
        <v>0</v>
      </c>
      <c r="FB41" s="7">
        <f t="shared" si="86"/>
        <v>0</v>
      </c>
      <c r="FC41" s="12">
        <f t="shared" si="335"/>
        <v>3016202.2200000007</v>
      </c>
      <c r="FD41" s="12">
        <f t="shared" si="336"/>
        <v>2150613.8006499996</v>
      </c>
      <c r="FE41" s="7">
        <f t="shared" si="88"/>
        <v>0.71302042893198292</v>
      </c>
      <c r="FF41" s="12"/>
      <c r="FG41" s="12"/>
      <c r="FH41" s="7"/>
      <c r="FI41" s="12"/>
      <c r="FJ41" s="12"/>
      <c r="FK41" s="7"/>
      <c r="FL41" s="12">
        <v>1492.9</v>
      </c>
      <c r="FM41" s="12">
        <v>1271</v>
      </c>
      <c r="FN41" s="7">
        <f t="shared" si="94"/>
        <v>0.85136311876214077</v>
      </c>
      <c r="FO41" s="12">
        <v>3332.8</v>
      </c>
      <c r="FP41" s="12">
        <v>3332.8</v>
      </c>
      <c r="FQ41" s="7">
        <f t="shared" si="200"/>
        <v>1</v>
      </c>
      <c r="FR41" s="15">
        <v>79.2</v>
      </c>
      <c r="FS41" s="15">
        <v>79.2</v>
      </c>
      <c r="FT41" s="7">
        <f>FS41/FR41</f>
        <v>1</v>
      </c>
      <c r="FU41" s="12">
        <v>42024.6</v>
      </c>
      <c r="FV41" s="12">
        <v>30194.15523</v>
      </c>
      <c r="FW41" s="7">
        <f t="shared" si="98"/>
        <v>0.71848762938850108</v>
      </c>
      <c r="FX41" s="12"/>
      <c r="FY41" s="12"/>
      <c r="FZ41" s="7"/>
      <c r="GA41" s="12">
        <v>37.4</v>
      </c>
      <c r="GB41" s="12">
        <v>0</v>
      </c>
      <c r="GC41" s="7">
        <f t="shared" ref="GC41" si="339">GB41/GA41</f>
        <v>0</v>
      </c>
      <c r="GD41" s="12">
        <v>973147.6</v>
      </c>
      <c r="GE41" s="12">
        <v>826777.36699999997</v>
      </c>
      <c r="GF41" s="7">
        <f t="shared" si="104"/>
        <v>0.84959092228147093</v>
      </c>
      <c r="GG41" s="12">
        <v>6691.7</v>
      </c>
      <c r="GH41" s="12">
        <v>2400</v>
      </c>
      <c r="GI41" s="7">
        <f t="shared" si="106"/>
        <v>0.35865325701989031</v>
      </c>
      <c r="GJ41" s="12">
        <v>1848219.9</v>
      </c>
      <c r="GK41" s="12">
        <v>1172522.389</v>
      </c>
      <c r="GL41" s="7">
        <f t="shared" si="108"/>
        <v>0.63440632199664126</v>
      </c>
      <c r="GM41" s="12">
        <v>1837.2</v>
      </c>
      <c r="GN41" s="12">
        <v>1466.3</v>
      </c>
      <c r="GO41" s="7">
        <f t="shared" si="110"/>
        <v>0.7981166993250598</v>
      </c>
      <c r="GP41" s="12">
        <v>9406.1</v>
      </c>
      <c r="GQ41" s="12">
        <v>3713</v>
      </c>
      <c r="GR41" s="7">
        <f t="shared" si="112"/>
        <v>0.39474383644656125</v>
      </c>
      <c r="GS41" s="12">
        <v>18134.64</v>
      </c>
      <c r="GT41" s="12">
        <v>18134.64</v>
      </c>
      <c r="GU41" s="7">
        <f t="shared" si="114"/>
        <v>1</v>
      </c>
      <c r="GV41" s="12">
        <v>182.2</v>
      </c>
      <c r="GW41" s="12">
        <v>109</v>
      </c>
      <c r="GX41" s="7">
        <f t="shared" si="116"/>
        <v>0.59824368825466523</v>
      </c>
      <c r="GY41" s="12">
        <v>80574.100000000006</v>
      </c>
      <c r="GZ41" s="12">
        <v>67132.932000000001</v>
      </c>
      <c r="HA41" s="7">
        <f t="shared" si="118"/>
        <v>0.83318252391277092</v>
      </c>
      <c r="HB41" s="12">
        <v>21902.6</v>
      </c>
      <c r="HC41" s="12">
        <v>16270.51</v>
      </c>
      <c r="HD41" s="7">
        <f t="shared" si="120"/>
        <v>0.74285746897628602</v>
      </c>
      <c r="HE41" s="12">
        <v>4168.6000000000004</v>
      </c>
      <c r="HF41" s="12">
        <v>3608.0074199999999</v>
      </c>
      <c r="HG41" s="7">
        <f t="shared" si="122"/>
        <v>0.86552017943674131</v>
      </c>
      <c r="HH41" s="12">
        <v>740.6</v>
      </c>
      <c r="HI41" s="12">
        <v>0</v>
      </c>
      <c r="HJ41" s="7">
        <f t="shared" si="124"/>
        <v>0</v>
      </c>
      <c r="HK41" s="12">
        <v>38</v>
      </c>
      <c r="HL41" s="12">
        <v>0.5</v>
      </c>
      <c r="HM41" s="7">
        <f t="shared" si="126"/>
        <v>1.3157894736842105E-2</v>
      </c>
      <c r="HN41" s="12"/>
      <c r="HO41" s="12"/>
      <c r="HP41" s="7"/>
      <c r="HQ41" s="12">
        <v>330.5</v>
      </c>
      <c r="HR41" s="12">
        <v>330.5</v>
      </c>
      <c r="HS41" s="7">
        <f t="shared" si="288"/>
        <v>1</v>
      </c>
      <c r="HT41" s="12">
        <v>688.58</v>
      </c>
      <c r="HU41" s="12">
        <v>98.5</v>
      </c>
      <c r="HV41" s="7">
        <f t="shared" si="131"/>
        <v>0.14304801185047489</v>
      </c>
      <c r="HW41" s="12"/>
      <c r="HX41" s="12"/>
      <c r="HY41" s="7"/>
      <c r="HZ41" s="12"/>
      <c r="IA41" s="12"/>
      <c r="IB41" s="7"/>
      <c r="IC41" s="12">
        <v>3173</v>
      </c>
      <c r="ID41" s="12">
        <v>3173</v>
      </c>
      <c r="IE41" s="7">
        <f t="shared" si="137"/>
        <v>1</v>
      </c>
      <c r="IF41" s="12">
        <f t="shared" si="337"/>
        <v>1308869.59849</v>
      </c>
      <c r="IG41" s="12">
        <f t="shared" si="338"/>
        <v>424337.44489000004</v>
      </c>
      <c r="IH41" s="7">
        <f t="shared" si="139"/>
        <v>0.32420146772416769</v>
      </c>
      <c r="II41" s="7"/>
      <c r="IJ41" s="7"/>
      <c r="IK41" s="7"/>
      <c r="IL41" s="7"/>
      <c r="IM41" s="7"/>
      <c r="IN41" s="7"/>
      <c r="IO41" s="12">
        <v>536500.31000000006</v>
      </c>
      <c r="IP41" s="12">
        <v>70999.273620000007</v>
      </c>
      <c r="IQ41" s="7">
        <f t="shared" si="145"/>
        <v>0.13233780539660825</v>
      </c>
      <c r="IR41" s="12">
        <v>690737.17299999995</v>
      </c>
      <c r="IS41" s="12">
        <v>330896.34508</v>
      </c>
      <c r="IT41" s="7">
        <f t="shared" si="300"/>
        <v>0.47904812136120556</v>
      </c>
      <c r="IU41" s="12"/>
      <c r="IV41" s="12"/>
      <c r="IW41" s="7"/>
      <c r="IX41" s="12"/>
      <c r="IY41" s="12"/>
      <c r="IZ41" s="7"/>
      <c r="JA41" s="12">
        <v>100</v>
      </c>
      <c r="JB41" s="12">
        <v>0</v>
      </c>
      <c r="JC41" s="7">
        <f t="shared" si="152"/>
        <v>0</v>
      </c>
      <c r="JD41" s="12"/>
      <c r="JE41" s="12"/>
      <c r="JF41" s="7"/>
      <c r="JG41" s="12"/>
      <c r="JH41" s="12"/>
      <c r="JI41" s="7"/>
      <c r="JJ41" s="12">
        <v>43080.812489999997</v>
      </c>
      <c r="JK41" s="12">
        <v>9749.7730200000005</v>
      </c>
      <c r="JL41" s="7">
        <f t="shared" si="157"/>
        <v>0.22631358269445678</v>
      </c>
      <c r="JM41" s="12"/>
      <c r="JN41" s="12"/>
      <c r="JO41" s="7"/>
      <c r="JP41" s="12"/>
      <c r="JQ41" s="12"/>
      <c r="JR41" s="7"/>
      <c r="JS41" s="12"/>
      <c r="JT41" s="12"/>
      <c r="JU41" s="7"/>
      <c r="JV41" s="12">
        <v>16833.07</v>
      </c>
      <c r="JW41" s="12">
        <v>7891.0693899999997</v>
      </c>
      <c r="JX41" s="7">
        <f t="shared" si="165"/>
        <v>0.46878373285443475</v>
      </c>
      <c r="JY41" s="12">
        <v>170.03</v>
      </c>
      <c r="JZ41" s="12">
        <v>79.70778</v>
      </c>
      <c r="KA41" s="7">
        <f t="shared" si="167"/>
        <v>0.46878656707639826</v>
      </c>
      <c r="KB41" s="12"/>
      <c r="KC41" s="12"/>
      <c r="KD41" s="7"/>
      <c r="KE41" s="12"/>
      <c r="KF41" s="12"/>
      <c r="KG41" s="7"/>
      <c r="KH41" s="12">
        <v>15208.10973</v>
      </c>
      <c r="KI41" s="12">
        <v>0</v>
      </c>
      <c r="KJ41" s="7">
        <f t="shared" si="173"/>
        <v>0</v>
      </c>
      <c r="KK41" s="12">
        <v>153.61726999999999</v>
      </c>
      <c r="KL41" s="12">
        <v>0</v>
      </c>
      <c r="KM41" s="7">
        <f t="shared" si="175"/>
        <v>0</v>
      </c>
      <c r="KN41" s="12"/>
      <c r="KO41" s="12"/>
      <c r="KP41" s="7"/>
      <c r="KQ41" s="15"/>
      <c r="KR41" s="15"/>
      <c r="KS41" s="7"/>
      <c r="KT41" s="12">
        <v>4721.2759999999998</v>
      </c>
      <c r="KU41" s="12">
        <v>4721.2759999999998</v>
      </c>
      <c r="KV41" s="7">
        <f t="shared" si="181"/>
        <v>1</v>
      </c>
      <c r="KW41" s="15">
        <v>1365.2</v>
      </c>
      <c r="KX41" s="15">
        <v>0</v>
      </c>
      <c r="KY41" s="7">
        <f t="shared" si="182"/>
        <v>0</v>
      </c>
      <c r="KZ41" s="12">
        <f t="shared" si="330"/>
        <v>5894669.5913500004</v>
      </c>
      <c r="LA41" s="12">
        <f t="shared" si="330"/>
        <v>3027221.7830799995</v>
      </c>
      <c r="LB41" s="7">
        <f t="shared" si="184"/>
        <v>0.51355241140609942</v>
      </c>
    </row>
    <row r="42" spans="1:314" x14ac:dyDescent="0.25">
      <c r="A42" s="5" t="s">
        <v>253</v>
      </c>
      <c r="B42" s="2" t="s">
        <v>210</v>
      </c>
      <c r="C42" s="12">
        <f t="shared" si="331"/>
        <v>56884</v>
      </c>
      <c r="D42" s="12">
        <f t="shared" si="332"/>
        <v>46634.399999999994</v>
      </c>
      <c r="E42" s="7">
        <f t="shared" si="192"/>
        <v>0.81981576541734047</v>
      </c>
      <c r="F42" s="12">
        <v>1623</v>
      </c>
      <c r="G42" s="12">
        <v>913.1</v>
      </c>
      <c r="H42" s="7">
        <f t="shared" si="322"/>
        <v>0.5626001232285891</v>
      </c>
      <c r="I42" s="12">
        <v>26483</v>
      </c>
      <c r="J42" s="12">
        <v>24136.3</v>
      </c>
      <c r="K42" s="7">
        <f t="shared" si="323"/>
        <v>0.9113884378658007</v>
      </c>
      <c r="L42" s="12"/>
      <c r="M42" s="12"/>
      <c r="N42" s="7"/>
      <c r="O42" s="12">
        <v>28778</v>
      </c>
      <c r="P42" s="12">
        <v>21585</v>
      </c>
      <c r="Q42" s="7">
        <f t="shared" si="210"/>
        <v>0.75005212314962821</v>
      </c>
      <c r="R42" s="12">
        <f t="shared" si="333"/>
        <v>5351.1569999999992</v>
      </c>
      <c r="S42" s="12">
        <f t="shared" si="334"/>
        <v>678.2</v>
      </c>
      <c r="T42" s="7">
        <f t="shared" si="5"/>
        <v>0.1267389463624409</v>
      </c>
      <c r="U42" s="12"/>
      <c r="V42" s="12"/>
      <c r="W42" s="7"/>
      <c r="X42" s="12"/>
      <c r="Y42" s="12"/>
      <c r="Z42" s="7"/>
      <c r="AA42" s="12"/>
      <c r="AB42" s="12"/>
      <c r="AC42" s="7"/>
      <c r="AD42" s="12"/>
      <c r="AE42" s="12"/>
      <c r="AF42" s="7"/>
      <c r="AG42" s="12"/>
      <c r="AH42" s="12"/>
      <c r="AI42" s="7"/>
      <c r="AJ42" s="12"/>
      <c r="AK42" s="12"/>
      <c r="AL42" s="7"/>
      <c r="AM42" s="12"/>
      <c r="AN42" s="12"/>
      <c r="AO42" s="7"/>
      <c r="AP42" s="12"/>
      <c r="AQ42" s="12"/>
      <c r="AR42" s="7"/>
      <c r="AS42" s="12"/>
      <c r="AT42" s="12"/>
      <c r="AU42" s="7"/>
      <c r="AV42" s="12"/>
      <c r="AW42" s="12"/>
      <c r="AX42" s="7"/>
      <c r="AY42" s="12"/>
      <c r="AZ42" s="12"/>
      <c r="BA42" s="7"/>
      <c r="BB42" s="12"/>
      <c r="BC42" s="12"/>
      <c r="BD42" s="7"/>
      <c r="BE42" s="12"/>
      <c r="BF42" s="12"/>
      <c r="BG42" s="7"/>
      <c r="BH42" s="12"/>
      <c r="BI42" s="12"/>
      <c r="BJ42" s="7"/>
      <c r="BK42" s="12"/>
      <c r="BL42" s="12"/>
      <c r="BM42" s="7"/>
      <c r="BN42" s="12"/>
      <c r="BO42" s="12"/>
      <c r="BP42" s="7"/>
      <c r="BQ42" s="12"/>
      <c r="BR42" s="12"/>
      <c r="BS42" s="7"/>
      <c r="BT42" s="12"/>
      <c r="BU42" s="12"/>
      <c r="BV42" s="7"/>
      <c r="BW42" s="12"/>
      <c r="BX42" s="12"/>
      <c r="BY42" s="7"/>
      <c r="BZ42" s="12"/>
      <c r="CA42" s="12"/>
      <c r="CB42" s="7"/>
      <c r="CC42" s="12"/>
      <c r="CD42" s="12"/>
      <c r="CE42" s="7"/>
      <c r="CF42" s="12"/>
      <c r="CG42" s="12"/>
      <c r="CH42" s="7"/>
      <c r="CI42" s="12"/>
      <c r="CJ42" s="12"/>
      <c r="CK42" s="7"/>
      <c r="CL42" s="12">
        <v>977.4</v>
      </c>
      <c r="CM42" s="12">
        <v>678.2</v>
      </c>
      <c r="CN42" s="7">
        <f t="shared" si="47"/>
        <v>0.69388172703089834</v>
      </c>
      <c r="CO42" s="12"/>
      <c r="CP42" s="12"/>
      <c r="CQ42" s="7"/>
      <c r="CR42" s="12"/>
      <c r="CS42" s="12"/>
      <c r="CT42" s="7"/>
      <c r="CU42" s="12"/>
      <c r="CV42" s="12"/>
      <c r="CW42" s="7"/>
      <c r="CX42" s="12"/>
      <c r="CY42" s="12"/>
      <c r="CZ42" s="7"/>
      <c r="DA42" s="12"/>
      <c r="DB42" s="12"/>
      <c r="DC42" s="7"/>
      <c r="DD42" s="12"/>
      <c r="DE42" s="12"/>
      <c r="DF42" s="7"/>
      <c r="DG42" s="12"/>
      <c r="DH42" s="12"/>
      <c r="DI42" s="7"/>
      <c r="DJ42" s="12"/>
      <c r="DK42" s="12"/>
      <c r="DL42" s="7"/>
      <c r="DM42" s="12"/>
      <c r="DN42" s="12"/>
      <c r="DO42" s="7"/>
      <c r="DP42" s="12"/>
      <c r="DQ42" s="12"/>
      <c r="DR42" s="7"/>
      <c r="DS42" s="12"/>
      <c r="DT42" s="12"/>
      <c r="DU42" s="7"/>
      <c r="DV42" s="12"/>
      <c r="DW42" s="12"/>
      <c r="DX42" s="7"/>
      <c r="DY42" s="12"/>
      <c r="DZ42" s="12"/>
      <c r="EA42" s="7"/>
      <c r="EB42" s="12"/>
      <c r="EC42" s="12"/>
      <c r="ED42" s="7"/>
      <c r="EE42" s="12"/>
      <c r="EF42" s="12"/>
      <c r="EG42" s="7"/>
      <c r="EH42" s="12"/>
      <c r="EI42" s="12"/>
      <c r="EJ42" s="7"/>
      <c r="EK42" s="12"/>
      <c r="EL42" s="12"/>
      <c r="EM42" s="7"/>
      <c r="EN42" s="12"/>
      <c r="EO42" s="12"/>
      <c r="EP42" s="7"/>
      <c r="EQ42" s="12"/>
      <c r="ER42" s="12"/>
      <c r="ES42" s="7"/>
      <c r="ET42" s="12"/>
      <c r="EU42" s="12"/>
      <c r="EV42" s="7"/>
      <c r="EW42" s="12"/>
      <c r="EX42" s="12"/>
      <c r="EY42" s="7"/>
      <c r="EZ42" s="12">
        <v>4373.7569999999996</v>
      </c>
      <c r="FA42" s="12">
        <v>0</v>
      </c>
      <c r="FB42" s="7">
        <f t="shared" si="86"/>
        <v>0</v>
      </c>
      <c r="FC42" s="12">
        <f t="shared" si="335"/>
        <v>89142.399999999994</v>
      </c>
      <c r="FD42" s="12">
        <f t="shared" si="336"/>
        <v>66092.702369999999</v>
      </c>
      <c r="FE42" s="7">
        <f t="shared" si="88"/>
        <v>0.74142834801396418</v>
      </c>
      <c r="FF42" s="12"/>
      <c r="FG42" s="12"/>
      <c r="FH42" s="7"/>
      <c r="FI42" s="12"/>
      <c r="FJ42" s="12"/>
      <c r="FK42" s="7"/>
      <c r="FL42" s="12">
        <v>192.8</v>
      </c>
      <c r="FM42" s="12">
        <v>153.4</v>
      </c>
      <c r="FN42" s="7">
        <f t="shared" si="94"/>
        <v>0.7956431535269709</v>
      </c>
      <c r="FO42" s="12"/>
      <c r="FP42" s="12"/>
      <c r="FQ42" s="7"/>
      <c r="FR42" s="15"/>
      <c r="FS42" s="15"/>
      <c r="FT42" s="7"/>
      <c r="FU42" s="12"/>
      <c r="FV42" s="12"/>
      <c r="FW42" s="7"/>
      <c r="FX42" s="12"/>
      <c r="FY42" s="12"/>
      <c r="FZ42" s="7"/>
      <c r="GA42" s="12"/>
      <c r="GB42" s="12"/>
      <c r="GC42" s="7"/>
      <c r="GD42" s="12">
        <v>35693</v>
      </c>
      <c r="GE42" s="12">
        <v>30415.050999999999</v>
      </c>
      <c r="GF42" s="7">
        <f t="shared" si="104"/>
        <v>0.85212929706104834</v>
      </c>
      <c r="GG42" s="12">
        <v>179.7</v>
      </c>
      <c r="GH42" s="12">
        <v>126.5</v>
      </c>
      <c r="GI42" s="7">
        <f t="shared" si="106"/>
        <v>0.70395102949360044</v>
      </c>
      <c r="GJ42" s="12">
        <v>48968.2</v>
      </c>
      <c r="GK42" s="12">
        <v>32502.352999999999</v>
      </c>
      <c r="GL42" s="7">
        <f t="shared" si="108"/>
        <v>0.66374408289461329</v>
      </c>
      <c r="GM42" s="12">
        <v>214.9</v>
      </c>
      <c r="GN42" s="12">
        <v>159.72</v>
      </c>
      <c r="GO42" s="7">
        <f t="shared" si="110"/>
        <v>0.7432294090274546</v>
      </c>
      <c r="GP42" s="12">
        <v>788.3</v>
      </c>
      <c r="GQ42" s="12">
        <v>366.1</v>
      </c>
      <c r="GR42" s="7">
        <f t="shared" si="112"/>
        <v>0.46441710008879872</v>
      </c>
      <c r="GS42" s="12">
        <v>235.2</v>
      </c>
      <c r="GT42" s="12">
        <v>235.2</v>
      </c>
      <c r="GU42" s="7">
        <f t="shared" si="114"/>
        <v>1</v>
      </c>
      <c r="GV42" s="12">
        <v>30.4</v>
      </c>
      <c r="GW42" s="12">
        <v>24.3</v>
      </c>
      <c r="GX42" s="7">
        <f t="shared" si="116"/>
        <v>0.79934210526315796</v>
      </c>
      <c r="GY42" s="12">
        <v>1386.1</v>
      </c>
      <c r="GZ42" s="12">
        <v>1017.35587</v>
      </c>
      <c r="HA42" s="7">
        <f t="shared" si="118"/>
        <v>0.73397003823677953</v>
      </c>
      <c r="HB42" s="12">
        <v>664.6</v>
      </c>
      <c r="HC42" s="12">
        <v>528.95050000000003</v>
      </c>
      <c r="HD42" s="7">
        <f t="shared" si="120"/>
        <v>0.7958930183569064</v>
      </c>
      <c r="HE42" s="12"/>
      <c r="HF42" s="12"/>
      <c r="HG42" s="7"/>
      <c r="HH42" s="12"/>
      <c r="HI42" s="12"/>
      <c r="HJ42" s="7"/>
      <c r="HK42" s="12"/>
      <c r="HL42" s="12"/>
      <c r="HM42" s="7"/>
      <c r="HN42" s="12">
        <v>307.2</v>
      </c>
      <c r="HO42" s="12">
        <v>230.4</v>
      </c>
      <c r="HP42" s="7">
        <f t="shared" si="128"/>
        <v>0.75</v>
      </c>
      <c r="HQ42" s="12"/>
      <c r="HR42" s="12"/>
      <c r="HS42" s="7"/>
      <c r="HT42" s="12">
        <v>6.5</v>
      </c>
      <c r="HU42" s="12">
        <v>4.8</v>
      </c>
      <c r="HV42" s="7">
        <f t="shared" si="131"/>
        <v>0.73846153846153839</v>
      </c>
      <c r="HW42" s="12"/>
      <c r="HX42" s="12"/>
      <c r="HY42" s="7"/>
      <c r="HZ42" s="12"/>
      <c r="IA42" s="12"/>
      <c r="IB42" s="7"/>
      <c r="IC42" s="12">
        <v>475.5</v>
      </c>
      <c r="ID42" s="12">
        <v>328.572</v>
      </c>
      <c r="IE42" s="7">
        <f t="shared" si="137"/>
        <v>0.69100315457413253</v>
      </c>
      <c r="IF42" s="12">
        <f t="shared" si="337"/>
        <v>0</v>
      </c>
      <c r="IG42" s="12">
        <f t="shared" si="338"/>
        <v>0</v>
      </c>
      <c r="IH42" s="7"/>
      <c r="II42" s="7"/>
      <c r="IJ42" s="7"/>
      <c r="IK42" s="7"/>
      <c r="IL42" s="7"/>
      <c r="IM42" s="7"/>
      <c r="IN42" s="7"/>
      <c r="IO42" s="12"/>
      <c r="IP42" s="12"/>
      <c r="IQ42" s="7"/>
      <c r="IR42" s="12"/>
      <c r="IS42" s="12"/>
      <c r="IT42" s="7"/>
      <c r="IU42" s="12"/>
      <c r="IV42" s="12"/>
      <c r="IW42" s="7"/>
      <c r="IX42" s="12"/>
      <c r="IY42" s="12"/>
      <c r="IZ42" s="7"/>
      <c r="JA42" s="12"/>
      <c r="JB42" s="12"/>
      <c r="JC42" s="7"/>
      <c r="JD42" s="12"/>
      <c r="JE42" s="12"/>
      <c r="JF42" s="7"/>
      <c r="JG42" s="12"/>
      <c r="JH42" s="12"/>
      <c r="JI42" s="7"/>
      <c r="JJ42" s="12"/>
      <c r="JK42" s="12"/>
      <c r="JL42" s="7"/>
      <c r="JM42" s="12"/>
      <c r="JN42" s="12"/>
      <c r="JO42" s="7"/>
      <c r="JP42" s="12"/>
      <c r="JQ42" s="12"/>
      <c r="JR42" s="7"/>
      <c r="JS42" s="12"/>
      <c r="JT42" s="12"/>
      <c r="JU42" s="7"/>
      <c r="JV42" s="12"/>
      <c r="JW42" s="12"/>
      <c r="JX42" s="7"/>
      <c r="JY42" s="12"/>
      <c r="JZ42" s="12"/>
      <c r="KA42" s="7"/>
      <c r="KB42" s="12"/>
      <c r="KC42" s="12"/>
      <c r="KD42" s="7"/>
      <c r="KE42" s="12"/>
      <c r="KF42" s="12"/>
      <c r="KG42" s="7"/>
      <c r="KH42" s="12"/>
      <c r="KI42" s="12"/>
      <c r="KJ42" s="7"/>
      <c r="KK42" s="12"/>
      <c r="KL42" s="12"/>
      <c r="KM42" s="7"/>
      <c r="KN42" s="12"/>
      <c r="KO42" s="12"/>
      <c r="KP42" s="7"/>
      <c r="KQ42" s="15"/>
      <c r="KR42" s="15"/>
      <c r="KS42" s="7"/>
      <c r="KT42" s="12"/>
      <c r="KU42" s="12"/>
      <c r="KV42" s="7"/>
      <c r="KW42" s="15"/>
      <c r="KX42" s="15"/>
      <c r="KY42" s="7"/>
      <c r="KZ42" s="12">
        <f t="shared" si="330"/>
        <v>151377.557</v>
      </c>
      <c r="LA42" s="12">
        <f t="shared" si="330"/>
        <v>113405.30236999999</v>
      </c>
      <c r="LB42" s="7">
        <f t="shared" si="184"/>
        <v>0.74915532141927743</v>
      </c>
    </row>
    <row r="43" spans="1:314" s="58" customFormat="1" x14ac:dyDescent="0.25">
      <c r="A43" s="50" t="s">
        <v>254</v>
      </c>
      <c r="B43" s="51" t="s">
        <v>255</v>
      </c>
      <c r="C43" s="52">
        <f t="shared" si="331"/>
        <v>17446.7</v>
      </c>
      <c r="D43" s="52">
        <f t="shared" si="332"/>
        <v>0</v>
      </c>
      <c r="E43" s="53">
        <f t="shared" si="192"/>
        <v>0</v>
      </c>
      <c r="F43" s="52">
        <v>0</v>
      </c>
      <c r="G43" s="52">
        <v>0</v>
      </c>
      <c r="H43" s="52" t="s">
        <v>260</v>
      </c>
      <c r="I43" s="52">
        <v>0</v>
      </c>
      <c r="J43" s="52">
        <v>0</v>
      </c>
      <c r="K43" s="52" t="s">
        <v>260</v>
      </c>
      <c r="L43" s="52">
        <v>17446.7</v>
      </c>
      <c r="M43" s="52">
        <v>0</v>
      </c>
      <c r="N43" s="53">
        <f>M43/L43</f>
        <v>0</v>
      </c>
      <c r="O43" s="52">
        <v>0</v>
      </c>
      <c r="P43" s="52">
        <v>0</v>
      </c>
      <c r="Q43" s="53" t="s">
        <v>260</v>
      </c>
      <c r="R43" s="52">
        <f t="shared" ref="R43" si="340">DG43+U43+X43+DD43+CO43+CR43+CU43+CX43+DA43+EB43+EE43+DV43+DY43+AA43+BB43+BE43+BH43+BK43+BN43+BQ43+BT43+BW43+BZ43+CC43+CF43+CI43+CL43+EH43+AM43+AP43+AY43+EK43+EN43+EW43+AD43+AG43+DJ43+DP43+DS43+AJ43+AS43+AV43+DM43+EQ43+ET43+EZ43</f>
        <v>38122.400000000001</v>
      </c>
      <c r="S43" s="52">
        <f t="shared" ref="S43" si="341">DH43+V43+Y43+DE43+CP43+CS43+CV43+CY43+DB43+EC43+EF43+DW43+DZ43+AB43+BC43+BF43+BI43+BL43+BO43+BR43+BU43+BX43+CA43+CD43+CG43+CJ43+CM43+EI43+AN43+AQ43+AZ43+EL43+EO43+EX43+AE43+AH43+DK43+DQ43+DT43+AK43+AT43+AW43+DN43+ER43+EU43+FA43</f>
        <v>0</v>
      </c>
      <c r="T43" s="53">
        <f t="shared" si="5"/>
        <v>0</v>
      </c>
      <c r="U43" s="52">
        <v>0</v>
      </c>
      <c r="V43" s="52">
        <v>0</v>
      </c>
      <c r="W43" s="53" t="s">
        <v>260</v>
      </c>
      <c r="X43" s="52">
        <v>0</v>
      </c>
      <c r="Y43" s="52">
        <v>0</v>
      </c>
      <c r="Z43" s="53" t="s">
        <v>260</v>
      </c>
      <c r="AA43" s="52">
        <v>0</v>
      </c>
      <c r="AB43" s="52">
        <v>0</v>
      </c>
      <c r="AC43" s="53" t="s">
        <v>260</v>
      </c>
      <c r="AD43" s="52">
        <v>38122.400000000001</v>
      </c>
      <c r="AE43" s="52">
        <v>0</v>
      </c>
      <c r="AF43" s="53">
        <f t="shared" si="13"/>
        <v>0</v>
      </c>
      <c r="AG43" s="52">
        <v>0</v>
      </c>
      <c r="AH43" s="52">
        <v>0</v>
      </c>
      <c r="AI43" s="53" t="s">
        <v>260</v>
      </c>
      <c r="AJ43" s="52">
        <v>0</v>
      </c>
      <c r="AK43" s="52">
        <v>0</v>
      </c>
      <c r="AL43" s="53" t="s">
        <v>260</v>
      </c>
      <c r="AM43" s="52">
        <v>0</v>
      </c>
      <c r="AN43" s="52">
        <v>0</v>
      </c>
      <c r="AO43" s="53" t="s">
        <v>260</v>
      </c>
      <c r="AP43" s="52">
        <v>0</v>
      </c>
      <c r="AQ43" s="52">
        <v>0</v>
      </c>
      <c r="AR43" s="53" t="s">
        <v>260</v>
      </c>
      <c r="AS43" s="52">
        <v>0</v>
      </c>
      <c r="AT43" s="52">
        <v>0</v>
      </c>
      <c r="AU43" s="53" t="s">
        <v>260</v>
      </c>
      <c r="AV43" s="52">
        <v>0</v>
      </c>
      <c r="AW43" s="52">
        <v>0</v>
      </c>
      <c r="AX43" s="53" t="s">
        <v>260</v>
      </c>
      <c r="AY43" s="52">
        <v>0</v>
      </c>
      <c r="AZ43" s="52">
        <v>0</v>
      </c>
      <c r="BA43" s="53" t="s">
        <v>260</v>
      </c>
      <c r="BB43" s="52">
        <v>0</v>
      </c>
      <c r="BC43" s="52">
        <v>0</v>
      </c>
      <c r="BD43" s="53" t="s">
        <v>260</v>
      </c>
      <c r="BE43" s="52">
        <v>0</v>
      </c>
      <c r="BF43" s="52">
        <v>0</v>
      </c>
      <c r="BG43" s="53" t="s">
        <v>260</v>
      </c>
      <c r="BH43" s="52">
        <v>0</v>
      </c>
      <c r="BI43" s="52">
        <v>0</v>
      </c>
      <c r="BJ43" s="53" t="s">
        <v>260</v>
      </c>
      <c r="BK43" s="52">
        <v>0</v>
      </c>
      <c r="BL43" s="52">
        <v>0</v>
      </c>
      <c r="BM43" s="53" t="s">
        <v>260</v>
      </c>
      <c r="BN43" s="52">
        <v>0</v>
      </c>
      <c r="BO43" s="52">
        <v>0</v>
      </c>
      <c r="BP43" s="53" t="s">
        <v>260</v>
      </c>
      <c r="BQ43" s="52">
        <v>0</v>
      </c>
      <c r="BR43" s="52">
        <v>0</v>
      </c>
      <c r="BS43" s="53" t="s">
        <v>260</v>
      </c>
      <c r="BT43" s="52">
        <v>0</v>
      </c>
      <c r="BU43" s="52">
        <v>0</v>
      </c>
      <c r="BV43" s="53" t="s">
        <v>260</v>
      </c>
      <c r="BW43" s="52">
        <v>0</v>
      </c>
      <c r="BX43" s="52">
        <v>0</v>
      </c>
      <c r="BY43" s="53" t="s">
        <v>260</v>
      </c>
      <c r="BZ43" s="52">
        <v>0</v>
      </c>
      <c r="CA43" s="52">
        <v>0</v>
      </c>
      <c r="CB43" s="53" t="s">
        <v>260</v>
      </c>
      <c r="CC43" s="52">
        <v>0</v>
      </c>
      <c r="CD43" s="52">
        <v>0</v>
      </c>
      <c r="CE43" s="53" t="s">
        <v>260</v>
      </c>
      <c r="CF43" s="52">
        <v>0</v>
      </c>
      <c r="CG43" s="52">
        <v>0</v>
      </c>
      <c r="CH43" s="53" t="s">
        <v>260</v>
      </c>
      <c r="CI43" s="52">
        <v>0</v>
      </c>
      <c r="CJ43" s="52">
        <v>0</v>
      </c>
      <c r="CK43" s="53" t="s">
        <v>260</v>
      </c>
      <c r="CL43" s="52">
        <v>0</v>
      </c>
      <c r="CM43" s="52">
        <v>0</v>
      </c>
      <c r="CN43" s="53" t="s">
        <v>260</v>
      </c>
      <c r="CO43" s="52">
        <v>0</v>
      </c>
      <c r="CP43" s="52">
        <v>0</v>
      </c>
      <c r="CQ43" s="53" t="s">
        <v>260</v>
      </c>
      <c r="CR43" s="52">
        <v>0</v>
      </c>
      <c r="CS43" s="52">
        <v>0</v>
      </c>
      <c r="CT43" s="53" t="s">
        <v>260</v>
      </c>
      <c r="CU43" s="52">
        <v>0</v>
      </c>
      <c r="CV43" s="52">
        <v>0</v>
      </c>
      <c r="CW43" s="53" t="s">
        <v>260</v>
      </c>
      <c r="CX43" s="52">
        <v>0</v>
      </c>
      <c r="CY43" s="52">
        <v>0</v>
      </c>
      <c r="CZ43" s="53" t="s">
        <v>260</v>
      </c>
      <c r="DA43" s="52">
        <v>0</v>
      </c>
      <c r="DB43" s="52">
        <v>0</v>
      </c>
      <c r="DC43" s="53" t="s">
        <v>260</v>
      </c>
      <c r="DD43" s="52">
        <v>0</v>
      </c>
      <c r="DE43" s="52">
        <v>0</v>
      </c>
      <c r="DF43" s="53" t="s">
        <v>260</v>
      </c>
      <c r="DG43" s="52">
        <v>0</v>
      </c>
      <c r="DH43" s="52">
        <v>0</v>
      </c>
      <c r="DI43" s="53" t="s">
        <v>260</v>
      </c>
      <c r="DJ43" s="52">
        <v>0</v>
      </c>
      <c r="DK43" s="52">
        <v>0</v>
      </c>
      <c r="DL43" s="53" t="s">
        <v>260</v>
      </c>
      <c r="DM43" s="52">
        <v>0</v>
      </c>
      <c r="DN43" s="52">
        <v>0</v>
      </c>
      <c r="DO43" s="53" t="s">
        <v>260</v>
      </c>
      <c r="DP43" s="52">
        <v>0</v>
      </c>
      <c r="DQ43" s="52">
        <v>0</v>
      </c>
      <c r="DR43" s="53" t="s">
        <v>260</v>
      </c>
      <c r="DS43" s="52">
        <v>0</v>
      </c>
      <c r="DT43" s="52">
        <v>0</v>
      </c>
      <c r="DU43" s="53" t="s">
        <v>260</v>
      </c>
      <c r="DV43" s="52">
        <v>0</v>
      </c>
      <c r="DW43" s="52">
        <v>0</v>
      </c>
      <c r="DX43" s="53" t="s">
        <v>260</v>
      </c>
      <c r="DY43" s="52">
        <v>0</v>
      </c>
      <c r="DZ43" s="52">
        <v>0</v>
      </c>
      <c r="EA43" s="53" t="s">
        <v>260</v>
      </c>
      <c r="EB43" s="52">
        <v>0</v>
      </c>
      <c r="EC43" s="52">
        <v>0</v>
      </c>
      <c r="ED43" s="53" t="s">
        <v>260</v>
      </c>
      <c r="EE43" s="52">
        <v>0</v>
      </c>
      <c r="EF43" s="52">
        <v>0</v>
      </c>
      <c r="EG43" s="53" t="s">
        <v>260</v>
      </c>
      <c r="EH43" s="52">
        <v>0</v>
      </c>
      <c r="EI43" s="52">
        <v>0</v>
      </c>
      <c r="EJ43" s="53" t="s">
        <v>260</v>
      </c>
      <c r="EK43" s="52">
        <v>0</v>
      </c>
      <c r="EL43" s="52">
        <v>0</v>
      </c>
      <c r="EM43" s="53" t="s">
        <v>260</v>
      </c>
      <c r="EN43" s="52">
        <v>0</v>
      </c>
      <c r="EO43" s="52">
        <v>0</v>
      </c>
      <c r="EP43" s="53" t="s">
        <v>260</v>
      </c>
      <c r="EQ43" s="52">
        <v>0</v>
      </c>
      <c r="ER43" s="52">
        <v>0</v>
      </c>
      <c r="ES43" s="53" t="s">
        <v>260</v>
      </c>
      <c r="ET43" s="52">
        <v>0</v>
      </c>
      <c r="EU43" s="52">
        <v>0</v>
      </c>
      <c r="EV43" s="53" t="s">
        <v>260</v>
      </c>
      <c r="EW43" s="52">
        <v>0</v>
      </c>
      <c r="EX43" s="52">
        <v>0</v>
      </c>
      <c r="EY43" s="53" t="s">
        <v>260</v>
      </c>
      <c r="EZ43" s="52">
        <v>0</v>
      </c>
      <c r="FA43" s="52">
        <v>0</v>
      </c>
      <c r="FB43" s="53" t="s">
        <v>260</v>
      </c>
      <c r="FC43" s="52">
        <v>0</v>
      </c>
      <c r="FD43" s="52">
        <v>0</v>
      </c>
      <c r="FE43" s="53" t="s">
        <v>260</v>
      </c>
      <c r="FF43" s="52">
        <v>0</v>
      </c>
      <c r="FG43" s="52">
        <v>0</v>
      </c>
      <c r="FH43" s="53" t="s">
        <v>260</v>
      </c>
      <c r="FI43" s="52">
        <v>0</v>
      </c>
      <c r="FJ43" s="52">
        <v>0</v>
      </c>
      <c r="FK43" s="53" t="s">
        <v>260</v>
      </c>
      <c r="FL43" s="52">
        <v>0</v>
      </c>
      <c r="FM43" s="52">
        <v>0</v>
      </c>
      <c r="FN43" s="53" t="s">
        <v>260</v>
      </c>
      <c r="FO43" s="52">
        <v>0</v>
      </c>
      <c r="FP43" s="52">
        <v>0</v>
      </c>
      <c r="FQ43" s="53" t="s">
        <v>260</v>
      </c>
      <c r="FR43" s="52">
        <v>0</v>
      </c>
      <c r="FS43" s="52">
        <v>0</v>
      </c>
      <c r="FT43" s="53" t="s">
        <v>260</v>
      </c>
      <c r="FU43" s="52">
        <v>0</v>
      </c>
      <c r="FV43" s="52">
        <v>0</v>
      </c>
      <c r="FW43" s="53" t="s">
        <v>260</v>
      </c>
      <c r="FX43" s="52">
        <v>0</v>
      </c>
      <c r="FY43" s="52">
        <v>0</v>
      </c>
      <c r="FZ43" s="53" t="s">
        <v>260</v>
      </c>
      <c r="GA43" s="52">
        <v>0</v>
      </c>
      <c r="GB43" s="52">
        <v>0</v>
      </c>
      <c r="GC43" s="53" t="s">
        <v>260</v>
      </c>
      <c r="GD43" s="52">
        <v>0</v>
      </c>
      <c r="GE43" s="52">
        <v>0</v>
      </c>
      <c r="GF43" s="53" t="s">
        <v>260</v>
      </c>
      <c r="GG43" s="52">
        <v>0</v>
      </c>
      <c r="GH43" s="52">
        <v>0</v>
      </c>
      <c r="GI43" s="53" t="s">
        <v>260</v>
      </c>
      <c r="GJ43" s="52">
        <v>0</v>
      </c>
      <c r="GK43" s="52">
        <v>0</v>
      </c>
      <c r="GL43" s="53" t="s">
        <v>260</v>
      </c>
      <c r="GM43" s="52">
        <v>0</v>
      </c>
      <c r="GN43" s="52">
        <v>0</v>
      </c>
      <c r="GO43" s="53" t="s">
        <v>260</v>
      </c>
      <c r="GP43" s="52">
        <v>0</v>
      </c>
      <c r="GQ43" s="52">
        <v>0</v>
      </c>
      <c r="GR43" s="53" t="s">
        <v>260</v>
      </c>
      <c r="GS43" s="52">
        <v>0</v>
      </c>
      <c r="GT43" s="52">
        <v>0</v>
      </c>
      <c r="GU43" s="53" t="s">
        <v>260</v>
      </c>
      <c r="GV43" s="52">
        <v>0</v>
      </c>
      <c r="GW43" s="52">
        <v>0</v>
      </c>
      <c r="GX43" s="53" t="s">
        <v>260</v>
      </c>
      <c r="GY43" s="52">
        <v>0</v>
      </c>
      <c r="GZ43" s="52">
        <v>0</v>
      </c>
      <c r="HA43" s="53" t="s">
        <v>260</v>
      </c>
      <c r="HB43" s="52">
        <v>0</v>
      </c>
      <c r="HC43" s="52">
        <v>0</v>
      </c>
      <c r="HD43" s="53" t="s">
        <v>260</v>
      </c>
      <c r="HE43" s="52">
        <v>0</v>
      </c>
      <c r="HF43" s="52">
        <v>0</v>
      </c>
      <c r="HG43" s="53" t="s">
        <v>260</v>
      </c>
      <c r="HH43" s="52">
        <v>0</v>
      </c>
      <c r="HI43" s="52">
        <v>0</v>
      </c>
      <c r="HJ43" s="53" t="s">
        <v>260</v>
      </c>
      <c r="HK43" s="52">
        <v>0</v>
      </c>
      <c r="HL43" s="52">
        <v>0</v>
      </c>
      <c r="HM43" s="53" t="s">
        <v>260</v>
      </c>
      <c r="HN43" s="52">
        <v>0</v>
      </c>
      <c r="HO43" s="52">
        <v>0</v>
      </c>
      <c r="HP43" s="53" t="s">
        <v>260</v>
      </c>
      <c r="HQ43" s="52">
        <v>0</v>
      </c>
      <c r="HR43" s="52">
        <v>0</v>
      </c>
      <c r="HS43" s="53" t="s">
        <v>260</v>
      </c>
      <c r="HT43" s="52">
        <v>0</v>
      </c>
      <c r="HU43" s="52">
        <v>0</v>
      </c>
      <c r="HV43" s="53" t="s">
        <v>260</v>
      </c>
      <c r="HW43" s="52">
        <v>0</v>
      </c>
      <c r="HX43" s="52">
        <v>0</v>
      </c>
      <c r="HY43" s="53" t="s">
        <v>260</v>
      </c>
      <c r="HZ43" s="52">
        <v>0</v>
      </c>
      <c r="IA43" s="52">
        <v>0</v>
      </c>
      <c r="IB43" s="53" t="s">
        <v>260</v>
      </c>
      <c r="IC43" s="52">
        <v>0</v>
      </c>
      <c r="ID43" s="52">
        <v>0</v>
      </c>
      <c r="IE43" s="53" t="s">
        <v>260</v>
      </c>
      <c r="IF43" s="54">
        <f t="shared" ref="IF43" si="342">II43+IL43+IO43+IR43+IU43+IX43+JA43+JD43+JG43+JJ43+JM43+JP43+JS43+JV43+JY43+KB43+KE43+KH43+KK43+KN43+KQ43+KT43+KW43</f>
        <v>257806.44999999998</v>
      </c>
      <c r="IG43" s="54">
        <f t="shared" ref="IG43" si="343">IJ43+IM43+IP43+IS43+IV43+IY43+JB43+JE43+JH43+JK43+JN43+JQ43+JT43+JW43+JZ43+KC43+KF43+KI43+KL43+KO43+KR43+KU43+KX43</f>
        <v>0</v>
      </c>
      <c r="IH43" s="53">
        <f t="shared" si="139"/>
        <v>0</v>
      </c>
      <c r="II43" s="55">
        <v>217579.55</v>
      </c>
      <c r="IJ43" s="56">
        <v>0</v>
      </c>
      <c r="IK43" s="53">
        <f>IJ43/II43</f>
        <v>0</v>
      </c>
      <c r="IL43" s="57">
        <v>4827</v>
      </c>
      <c r="IM43" s="56">
        <v>0</v>
      </c>
      <c r="IN43" s="53">
        <f>IM43/IL43</f>
        <v>0</v>
      </c>
      <c r="IO43" s="52">
        <v>0</v>
      </c>
      <c r="IP43" s="52">
        <v>0</v>
      </c>
      <c r="IQ43" s="53" t="s">
        <v>260</v>
      </c>
      <c r="IR43" s="52">
        <v>0</v>
      </c>
      <c r="IS43" s="52">
        <v>0</v>
      </c>
      <c r="IT43" s="53" t="s">
        <v>260</v>
      </c>
      <c r="IU43" s="52">
        <v>0</v>
      </c>
      <c r="IV43" s="52">
        <v>0</v>
      </c>
      <c r="IW43" s="53" t="s">
        <v>260</v>
      </c>
      <c r="IX43" s="52">
        <v>0</v>
      </c>
      <c r="IY43" s="52">
        <v>0</v>
      </c>
      <c r="IZ43" s="53" t="s">
        <v>260</v>
      </c>
      <c r="JA43" s="52">
        <v>0</v>
      </c>
      <c r="JB43" s="52">
        <v>0</v>
      </c>
      <c r="JC43" s="53" t="s">
        <v>260</v>
      </c>
      <c r="JD43" s="52">
        <v>0</v>
      </c>
      <c r="JE43" s="52">
        <v>0</v>
      </c>
      <c r="JF43" s="53" t="s">
        <v>260</v>
      </c>
      <c r="JG43" s="52">
        <v>0</v>
      </c>
      <c r="JH43" s="52">
        <v>0</v>
      </c>
      <c r="JI43" s="53" t="s">
        <v>260</v>
      </c>
      <c r="JJ43" s="52">
        <v>0</v>
      </c>
      <c r="JK43" s="52">
        <v>0</v>
      </c>
      <c r="JL43" s="53" t="s">
        <v>260</v>
      </c>
      <c r="JM43" s="52">
        <v>0</v>
      </c>
      <c r="JN43" s="52">
        <v>0</v>
      </c>
      <c r="JO43" s="53" t="s">
        <v>260</v>
      </c>
      <c r="JP43" s="52">
        <v>0</v>
      </c>
      <c r="JQ43" s="52">
        <v>0</v>
      </c>
      <c r="JR43" s="53" t="s">
        <v>260</v>
      </c>
      <c r="JS43" s="52">
        <v>0</v>
      </c>
      <c r="JT43" s="52">
        <v>0</v>
      </c>
      <c r="JU43" s="53" t="s">
        <v>260</v>
      </c>
      <c r="JV43" s="52">
        <v>0</v>
      </c>
      <c r="JW43" s="52">
        <v>0</v>
      </c>
      <c r="JX43" s="53" t="s">
        <v>260</v>
      </c>
      <c r="JY43" s="52">
        <v>0</v>
      </c>
      <c r="JZ43" s="52">
        <v>0</v>
      </c>
      <c r="KA43" s="53" t="s">
        <v>260</v>
      </c>
      <c r="KB43" s="52">
        <v>0</v>
      </c>
      <c r="KC43" s="52">
        <v>0</v>
      </c>
      <c r="KD43" s="53" t="s">
        <v>260</v>
      </c>
      <c r="KE43" s="52">
        <v>0</v>
      </c>
      <c r="KF43" s="52">
        <v>0</v>
      </c>
      <c r="KG43" s="53" t="s">
        <v>260</v>
      </c>
      <c r="KH43" s="52">
        <v>0</v>
      </c>
      <c r="KI43" s="52">
        <v>0</v>
      </c>
      <c r="KJ43" s="53" t="s">
        <v>260</v>
      </c>
      <c r="KK43" s="52">
        <v>0</v>
      </c>
      <c r="KL43" s="52">
        <v>0</v>
      </c>
      <c r="KM43" s="53" t="s">
        <v>260</v>
      </c>
      <c r="KN43" s="52">
        <v>0</v>
      </c>
      <c r="KO43" s="52">
        <v>0</v>
      </c>
      <c r="KP43" s="53" t="s">
        <v>260</v>
      </c>
      <c r="KQ43" s="52">
        <v>0</v>
      </c>
      <c r="KR43" s="52">
        <v>0</v>
      </c>
      <c r="KS43" s="53" t="s">
        <v>260</v>
      </c>
      <c r="KT43" s="52">
        <v>0</v>
      </c>
      <c r="KU43" s="52">
        <v>0</v>
      </c>
      <c r="KV43" s="53" t="s">
        <v>260</v>
      </c>
      <c r="KW43" s="57">
        <v>35399.9</v>
      </c>
      <c r="KX43" s="57">
        <v>0</v>
      </c>
      <c r="KY43" s="53">
        <f t="shared" si="182"/>
        <v>0</v>
      </c>
      <c r="KZ43" s="52">
        <f t="shared" si="330"/>
        <v>313375.55</v>
      </c>
      <c r="LA43" s="52">
        <f t="shared" si="330"/>
        <v>0</v>
      </c>
      <c r="LB43" s="53">
        <f t="shared" si="184"/>
        <v>0</v>
      </c>
    </row>
    <row r="44" spans="1:314" x14ac:dyDescent="0.25">
      <c r="A44" s="26" t="s">
        <v>256</v>
      </c>
      <c r="B44" s="26"/>
      <c r="C44" s="13">
        <f>C6+C38+C43</f>
        <v>5161027.8</v>
      </c>
      <c r="D44" s="13">
        <f>D6+D38+D43</f>
        <v>4171261.7376100002</v>
      </c>
      <c r="E44" s="6">
        <f t="shared" si="192"/>
        <v>0.80822307091816092</v>
      </c>
      <c r="F44" s="13">
        <f t="shared" ref="F44:G44" si="344">F6+F38+F43</f>
        <v>58708</v>
      </c>
      <c r="G44" s="13">
        <f t="shared" si="344"/>
        <v>43202.9</v>
      </c>
      <c r="H44" s="6">
        <f t="shared" ref="H44" si="345">G44/F44</f>
        <v>0.73589459698848536</v>
      </c>
      <c r="I44" s="13">
        <f t="shared" ref="I44:J44" si="346">I6+I38+I43</f>
        <v>4458483</v>
      </c>
      <c r="J44" s="13">
        <f t="shared" si="346"/>
        <v>3897285.0580000002</v>
      </c>
      <c r="K44" s="6">
        <f>J44/I44</f>
        <v>0.87412805162652862</v>
      </c>
      <c r="L44" s="13">
        <f t="shared" ref="L44:M44" si="347">L6+L38+L43</f>
        <v>615058.79999999993</v>
      </c>
      <c r="M44" s="13">
        <f t="shared" si="347"/>
        <v>209188.77961000003</v>
      </c>
      <c r="N44" s="6">
        <f t="shared" si="2"/>
        <v>0.3401118390794507</v>
      </c>
      <c r="O44" s="13">
        <f t="shared" ref="O44:P44" si="348">O6+O38+O43</f>
        <v>28778</v>
      </c>
      <c r="P44" s="13">
        <f t="shared" si="348"/>
        <v>21585</v>
      </c>
      <c r="Q44" s="6">
        <f t="shared" si="210"/>
        <v>0.75005212314962821</v>
      </c>
      <c r="R44" s="13">
        <f t="shared" ref="R44:S44" si="349">R6+R38+R43</f>
        <v>6310377.7975099999</v>
      </c>
      <c r="S44" s="13">
        <f t="shared" si="349"/>
        <v>2867711.6139399996</v>
      </c>
      <c r="T44" s="6">
        <f t="shared" si="5"/>
        <v>0.45444372840427472</v>
      </c>
      <c r="U44" s="13">
        <f t="shared" ref="U44:V44" si="350">U6+U38+U43</f>
        <v>2163859.9000000004</v>
      </c>
      <c r="V44" s="13">
        <f t="shared" si="350"/>
        <v>1731060.943</v>
      </c>
      <c r="W44" s="6">
        <f t="shared" si="7"/>
        <v>0.79998753292669256</v>
      </c>
      <c r="X44" s="13">
        <f t="shared" ref="X44:Y44" si="351">X6+X38+X43</f>
        <v>591146.70000000007</v>
      </c>
      <c r="Y44" s="13">
        <f t="shared" si="351"/>
        <v>294683.88091000001</v>
      </c>
      <c r="Z44" s="6">
        <f t="shared" si="9"/>
        <v>0.49849534964840364</v>
      </c>
      <c r="AA44" s="13">
        <f t="shared" ref="AA44:AB44" si="352">AA6+AA38+AA43</f>
        <v>3000</v>
      </c>
      <c r="AB44" s="13">
        <f t="shared" si="352"/>
        <v>0</v>
      </c>
      <c r="AC44" s="6">
        <f t="shared" si="11"/>
        <v>0</v>
      </c>
      <c r="AD44" s="13">
        <f t="shared" ref="AD44:AE44" si="353">AD6+AD38+AD43</f>
        <v>201766.39999999999</v>
      </c>
      <c r="AE44" s="13">
        <f t="shared" si="353"/>
        <v>0</v>
      </c>
      <c r="AF44" s="6">
        <f t="shared" si="13"/>
        <v>0</v>
      </c>
      <c r="AG44" s="13">
        <f t="shared" ref="AG44:AH44" si="354">AG6+AG38+AG43</f>
        <v>3159.3</v>
      </c>
      <c r="AH44" s="13">
        <f t="shared" si="354"/>
        <v>0</v>
      </c>
      <c r="AI44" s="6">
        <f t="shared" si="217"/>
        <v>0</v>
      </c>
      <c r="AJ44" s="13">
        <f t="shared" ref="AJ44:AK44" si="355">AJ6+AJ38+AJ43</f>
        <v>908</v>
      </c>
      <c r="AK44" s="13">
        <f t="shared" si="355"/>
        <v>0</v>
      </c>
      <c r="AL44" s="6">
        <f t="shared" si="219"/>
        <v>0</v>
      </c>
      <c r="AM44" s="13">
        <f t="shared" ref="AM44:AN44" si="356">AM6+AM38+AM43</f>
        <v>80000</v>
      </c>
      <c r="AN44" s="13">
        <f t="shared" si="356"/>
        <v>28842.7</v>
      </c>
      <c r="AO44" s="6">
        <f t="shared" si="221"/>
        <v>0.36053374999999999</v>
      </c>
      <c r="AP44" s="13">
        <f t="shared" ref="AP44:AQ44" si="357">AP6+AP38+AP43</f>
        <v>38756.300000000003</v>
      </c>
      <c r="AQ44" s="13">
        <f t="shared" si="357"/>
        <v>33420.30098</v>
      </c>
      <c r="AR44" s="6">
        <f t="shared" si="18"/>
        <v>0.86231918371980809</v>
      </c>
      <c r="AS44" s="13">
        <f t="shared" ref="AS44:AT44" si="358">AS6+AS38+AS43</f>
        <v>31234.097000000002</v>
      </c>
      <c r="AT44" s="13">
        <f t="shared" si="358"/>
        <v>0</v>
      </c>
      <c r="AU44" s="6">
        <f t="shared" si="224"/>
        <v>0</v>
      </c>
      <c r="AV44" s="13">
        <f t="shared" ref="AV44:AW44" si="359">AV6+AV38+AV43</f>
        <v>113816.42500000002</v>
      </c>
      <c r="AW44" s="13">
        <f t="shared" si="359"/>
        <v>32758.236750000004</v>
      </c>
      <c r="AX44" s="6">
        <f t="shared" si="21"/>
        <v>0.28781642675914304</v>
      </c>
      <c r="AY44" s="13">
        <f t="shared" ref="AY44:AZ44" si="360">AY6+AY38+AY43</f>
        <v>314083.06751000002</v>
      </c>
      <c r="AZ44" s="13">
        <f t="shared" si="360"/>
        <v>37941.090199999999</v>
      </c>
      <c r="BA44" s="6">
        <f t="shared" si="22"/>
        <v>0.12079954039162585</v>
      </c>
      <c r="BB44" s="13">
        <f t="shared" ref="BB44:BC44" si="361">BB6+BB38+BB43</f>
        <v>46939</v>
      </c>
      <c r="BC44" s="13">
        <f t="shared" si="361"/>
        <v>2471.6339899999998</v>
      </c>
      <c r="BD44" s="6">
        <f t="shared" si="24"/>
        <v>5.2656298387268576E-2</v>
      </c>
      <c r="BE44" s="13">
        <f t="shared" ref="BE44:BF44" si="362">BE6+BE38+BE43</f>
        <v>647890.84538000007</v>
      </c>
      <c r="BF44" s="13">
        <f t="shared" si="362"/>
        <v>48310.436289999998</v>
      </c>
      <c r="BG44" s="6">
        <f t="shared" si="26"/>
        <v>7.4565702902724337E-2</v>
      </c>
      <c r="BH44" s="13">
        <f t="shared" ref="BH44:BI44" si="363">BH6+BH38+BH43</f>
        <v>25702.659619999999</v>
      </c>
      <c r="BI44" s="13">
        <f t="shared" si="363"/>
        <v>0</v>
      </c>
      <c r="BJ44" s="6">
        <f t="shared" si="230"/>
        <v>0</v>
      </c>
      <c r="BK44" s="13">
        <f t="shared" ref="BK44:BL44" si="364">BK6+BK38+BK43</f>
        <v>462290.3</v>
      </c>
      <c r="BL44" s="13">
        <f t="shared" si="364"/>
        <v>397.45936</v>
      </c>
      <c r="BM44" s="6">
        <f t="shared" si="29"/>
        <v>8.5976140965968791E-4</v>
      </c>
      <c r="BN44" s="13">
        <f t="shared" ref="BN44:BO44" si="365">BN6+BN38+BN43</f>
        <v>19164.900000000001</v>
      </c>
      <c r="BO44" s="13">
        <f t="shared" si="365"/>
        <v>0</v>
      </c>
      <c r="BP44" s="6">
        <f t="shared" si="31"/>
        <v>0</v>
      </c>
      <c r="BQ44" s="13">
        <f t="shared" ref="BQ44:BR44" si="366">BQ6+BQ38+BQ43</f>
        <v>21729.142260000001</v>
      </c>
      <c r="BR44" s="13">
        <f t="shared" si="366"/>
        <v>12551.21859</v>
      </c>
      <c r="BS44" s="6">
        <f t="shared" si="33"/>
        <v>0.577621446802567</v>
      </c>
      <c r="BT44" s="13">
        <f t="shared" ref="BT44:BU44" si="367">BT6+BT38+BT43</f>
        <v>60163.999999999993</v>
      </c>
      <c r="BU44" s="13">
        <f t="shared" si="367"/>
        <v>2322.2410100000002</v>
      </c>
      <c r="BV44" s="6">
        <f t="shared" si="35"/>
        <v>3.8598514227777415E-2</v>
      </c>
      <c r="BW44" s="13">
        <f t="shared" ref="BW44:BX44" si="368">BW6+BW38+BW43</f>
        <v>72169.199999999968</v>
      </c>
      <c r="BX44" s="13">
        <f t="shared" si="368"/>
        <v>27460.566349999994</v>
      </c>
      <c r="BY44" s="6">
        <f t="shared" si="37"/>
        <v>0.38050257381265146</v>
      </c>
      <c r="BZ44" s="13">
        <f t="shared" ref="BZ44:CA44" si="369">BZ6+BZ38+BZ43</f>
        <v>48183.026030000001</v>
      </c>
      <c r="CA44" s="13">
        <f t="shared" si="369"/>
        <v>10388.41188</v>
      </c>
      <c r="CB44" s="6">
        <f t="shared" si="39"/>
        <v>0.21560314359525501</v>
      </c>
      <c r="CC44" s="13">
        <f t="shared" ref="CC44:CD44" si="370">CC6+CC38+CC43</f>
        <v>32846.1</v>
      </c>
      <c r="CD44" s="13">
        <f t="shared" si="370"/>
        <v>12479.77096</v>
      </c>
      <c r="CE44" s="6">
        <f t="shared" si="41"/>
        <v>0.37994681134137692</v>
      </c>
      <c r="CF44" s="13">
        <f t="shared" ref="CF44:CG44" si="371">CF6+CF38+CF43</f>
        <v>6867</v>
      </c>
      <c r="CG44" s="13">
        <f t="shared" si="371"/>
        <v>219.77999</v>
      </c>
      <c r="CH44" s="6">
        <f t="shared" si="43"/>
        <v>3.2005241007718073E-2</v>
      </c>
      <c r="CI44" s="13">
        <f t="shared" ref="CI44:CJ44" si="372">CI6+CI38+CI43</f>
        <v>40698</v>
      </c>
      <c r="CJ44" s="13">
        <f t="shared" si="372"/>
        <v>4284</v>
      </c>
      <c r="CK44" s="6">
        <f t="shared" si="45"/>
        <v>0.10526315789473684</v>
      </c>
      <c r="CL44" s="13">
        <f t="shared" ref="CL44:CM44" si="373">CL6+CL38+CL43</f>
        <v>34344.599999999991</v>
      </c>
      <c r="CM44" s="13">
        <f t="shared" si="373"/>
        <v>26318.799999999996</v>
      </c>
      <c r="CN44" s="6">
        <f t="shared" si="47"/>
        <v>0.76631551976147638</v>
      </c>
      <c r="CO44" s="13">
        <f t="shared" ref="CO44:CP44" si="374">CO6+CO38+CO43</f>
        <v>2074.47021</v>
      </c>
      <c r="CP44" s="13">
        <f t="shared" si="374"/>
        <v>2011.4000799999999</v>
      </c>
      <c r="CQ44" s="6">
        <f t="shared" si="49"/>
        <v>0.96959699411639177</v>
      </c>
      <c r="CR44" s="13">
        <f t="shared" ref="CR44:CS44" si="375">CR6+CR38+CR43</f>
        <v>1677.09575</v>
      </c>
      <c r="CS44" s="13">
        <f t="shared" si="375"/>
        <v>1677.09575</v>
      </c>
      <c r="CT44" s="6">
        <f t="shared" si="243"/>
        <v>1</v>
      </c>
      <c r="CU44" s="13">
        <f t="shared" ref="CU44:CV44" si="376">CU6+CU38+CU43</f>
        <v>31581.59575</v>
      </c>
      <c r="CV44" s="13">
        <f t="shared" si="376"/>
        <v>29689.877549999997</v>
      </c>
      <c r="CW44" s="6">
        <f t="shared" si="52"/>
        <v>0.94010061382031329</v>
      </c>
      <c r="CX44" s="13">
        <f t="shared" ref="CX44:CY44" si="377">CX6+CX38+CX43</f>
        <v>2050</v>
      </c>
      <c r="CY44" s="13">
        <f t="shared" si="377"/>
        <v>2050</v>
      </c>
      <c r="CZ44" s="6">
        <f t="shared" si="54"/>
        <v>1</v>
      </c>
      <c r="DA44" s="13">
        <f t="shared" ref="DA44:DB44" si="378">DA6+DA38+DA43</f>
        <v>94325.106379999997</v>
      </c>
      <c r="DB44" s="13">
        <f t="shared" si="378"/>
        <v>83012.171409999995</v>
      </c>
      <c r="DC44" s="6">
        <f t="shared" si="56"/>
        <v>0.88006443454805672</v>
      </c>
      <c r="DD44" s="13">
        <f t="shared" ref="DD44:DE44" si="379">DD6+DD38+DD43</f>
        <v>25139.1</v>
      </c>
      <c r="DE44" s="13">
        <f t="shared" si="379"/>
        <v>25139.1</v>
      </c>
      <c r="DF44" s="6">
        <f t="shared" si="58"/>
        <v>1</v>
      </c>
      <c r="DG44" s="13">
        <f t="shared" ref="DG44:DH44" si="380">DG6+DG38+DG43</f>
        <v>1832.7000000000003</v>
      </c>
      <c r="DH44" s="13">
        <f t="shared" si="380"/>
        <v>0</v>
      </c>
      <c r="DI44" s="6">
        <f t="shared" si="60"/>
        <v>0</v>
      </c>
      <c r="DJ44" s="13">
        <f t="shared" ref="DJ44:DK44" si="381">DJ6+DJ38+DJ43</f>
        <v>57782.129000000001</v>
      </c>
      <c r="DK44" s="13">
        <f t="shared" si="381"/>
        <v>57782.129000000001</v>
      </c>
      <c r="DL44" s="6">
        <f t="shared" si="62"/>
        <v>1</v>
      </c>
      <c r="DM44" s="13">
        <f t="shared" ref="DM44:DN44" si="382">DM6+DM38+DM43</f>
        <v>78738.559999999998</v>
      </c>
      <c r="DN44" s="13">
        <f t="shared" si="382"/>
        <v>0</v>
      </c>
      <c r="DO44" s="6">
        <f t="shared" si="64"/>
        <v>0</v>
      </c>
      <c r="DP44" s="13">
        <f t="shared" ref="DP44:DQ44" si="383">DP6+DP38+DP43</f>
        <v>2609.348</v>
      </c>
      <c r="DQ44" s="13">
        <f t="shared" si="383"/>
        <v>2609.348</v>
      </c>
      <c r="DR44" s="6">
        <f t="shared" si="66"/>
        <v>1</v>
      </c>
      <c r="DS44" s="13">
        <f t="shared" ref="DS44:DT44" si="384">DS6+DS38+DS43</f>
        <v>1429.306</v>
      </c>
      <c r="DT44" s="13">
        <f t="shared" si="384"/>
        <v>1429.306</v>
      </c>
      <c r="DU44" s="6">
        <f t="shared" si="68"/>
        <v>1</v>
      </c>
      <c r="DV44" s="13">
        <f t="shared" ref="DV44:DW44" si="385">DV6+DV38+DV43</f>
        <v>3260.5</v>
      </c>
      <c r="DW44" s="13">
        <f t="shared" si="385"/>
        <v>0</v>
      </c>
      <c r="DX44" s="6">
        <f t="shared" si="70"/>
        <v>0</v>
      </c>
      <c r="DY44" s="13">
        <f t="shared" ref="DY44:DZ44" si="386">DY6+DY38+DY43</f>
        <v>2282.6999999999998</v>
      </c>
      <c r="DZ44" s="13">
        <f t="shared" si="386"/>
        <v>0</v>
      </c>
      <c r="EA44" s="6">
        <f t="shared" si="72"/>
        <v>0</v>
      </c>
      <c r="EB44" s="13">
        <f t="shared" ref="EB44:EC44" si="387">EB6+EB38+EB43</f>
        <v>5000</v>
      </c>
      <c r="EC44" s="13">
        <f t="shared" si="387"/>
        <v>2903.8914799999998</v>
      </c>
      <c r="ED44" s="6">
        <f t="shared" si="256"/>
        <v>0.58077829599999997</v>
      </c>
      <c r="EE44" s="13">
        <f t="shared" ref="EE44:EF44" si="388">EE6+EE38+EE43</f>
        <v>2250</v>
      </c>
      <c r="EF44" s="13">
        <f t="shared" si="388"/>
        <v>2250</v>
      </c>
      <c r="EG44" s="6">
        <f t="shared" si="75"/>
        <v>1</v>
      </c>
      <c r="EH44" s="13">
        <f t="shared" ref="EH44:EI44" si="389">EH6+EH38+EH43</f>
        <v>5455.5</v>
      </c>
      <c r="EI44" s="13">
        <f t="shared" si="389"/>
        <v>4730.9767000000002</v>
      </c>
      <c r="EJ44" s="6">
        <f t="shared" si="77"/>
        <v>0.86719396938869031</v>
      </c>
      <c r="EK44" s="13">
        <f t="shared" ref="EK44:EL44" si="390">EK6+EK38+EK43</f>
        <v>383351.04300000001</v>
      </c>
      <c r="EL44" s="13">
        <f t="shared" si="390"/>
        <v>236946.78379999998</v>
      </c>
      <c r="EM44" s="6">
        <f t="shared" si="78"/>
        <v>0.61809348931391839</v>
      </c>
      <c r="EN44" s="13">
        <f t="shared" ref="EN44:EO44" si="391">EN6+EN38+EN43</f>
        <v>8980.9295999999995</v>
      </c>
      <c r="EO44" s="13">
        <f t="shared" si="391"/>
        <v>8980.9295999999995</v>
      </c>
      <c r="EP44" s="6">
        <f t="shared" si="80"/>
        <v>1</v>
      </c>
      <c r="EQ44" s="13">
        <f t="shared" ref="EQ44:ER44" si="392">EQ6+EQ38+EQ43</f>
        <v>146533.1</v>
      </c>
      <c r="ER44" s="13">
        <f t="shared" si="392"/>
        <v>0</v>
      </c>
      <c r="ES44" s="6">
        <f t="shared" si="262"/>
        <v>0</v>
      </c>
      <c r="ET44" s="13">
        <f t="shared" ref="ET44:EU44" si="393">ET6+ET38+ET43</f>
        <v>20000</v>
      </c>
      <c r="EU44" s="13">
        <f t="shared" si="393"/>
        <v>0</v>
      </c>
      <c r="EV44" s="6">
        <f t="shared" si="264"/>
        <v>0</v>
      </c>
      <c r="EW44" s="13">
        <f t="shared" ref="EW44:EX44" si="394">EW6+EW38+EW43</f>
        <v>42753.1</v>
      </c>
      <c r="EX44" s="13">
        <f t="shared" si="394"/>
        <v>42753.1</v>
      </c>
      <c r="EY44" s="6">
        <f t="shared" si="84"/>
        <v>1</v>
      </c>
      <c r="EZ44" s="13">
        <f t="shared" ref="EZ44:FA44" si="395">EZ6+EZ38+EZ43</f>
        <v>330552.55102000001</v>
      </c>
      <c r="FA44" s="13">
        <f t="shared" si="395"/>
        <v>57834.034310000003</v>
      </c>
      <c r="FB44" s="6">
        <f t="shared" si="86"/>
        <v>0.17496169408325263</v>
      </c>
      <c r="FC44" s="13">
        <f t="shared" ref="FC44:FD44" si="396">FC6+FC38+FC43</f>
        <v>12607602.295000002</v>
      </c>
      <c r="FD44" s="13">
        <f>FD6+FD38+FD43</f>
        <v>9162058.0382800009</v>
      </c>
      <c r="FE44" s="6">
        <f t="shared" si="88"/>
        <v>0.72670899857886095</v>
      </c>
      <c r="FF44" s="13">
        <f t="shared" ref="FF44:FG44" si="397">FF6+FF38+FF43</f>
        <v>100410</v>
      </c>
      <c r="FG44" s="13">
        <f t="shared" si="397"/>
        <v>74166</v>
      </c>
      <c r="FH44" s="6">
        <f t="shared" si="90"/>
        <v>0.7386316103973708</v>
      </c>
      <c r="FI44" s="13">
        <f t="shared" ref="FI44:FJ44" si="398">FI6+FI38+FI43</f>
        <v>6317.9999999999991</v>
      </c>
      <c r="FJ44" s="13">
        <f t="shared" si="398"/>
        <v>4756.7</v>
      </c>
      <c r="FK44" s="6">
        <f t="shared" si="92"/>
        <v>0.7528806584362141</v>
      </c>
      <c r="FL44" s="13">
        <f t="shared" ref="FL44:FM44" si="399">FL6+FL38+FL43</f>
        <v>11083.000000000004</v>
      </c>
      <c r="FM44" s="13">
        <f t="shared" si="399"/>
        <v>9033.2328099999995</v>
      </c>
      <c r="FN44" s="6">
        <f t="shared" si="94"/>
        <v>0.81505303708382171</v>
      </c>
      <c r="FO44" s="13">
        <f t="shared" ref="FO44:FS44" si="400">FO6+FO38+FO43</f>
        <v>6700</v>
      </c>
      <c r="FP44" s="13">
        <f t="shared" si="400"/>
        <v>6048.0910000000003</v>
      </c>
      <c r="FQ44" s="6">
        <f t="shared" si="200"/>
        <v>0.90270014925373143</v>
      </c>
      <c r="FR44" s="13">
        <f t="shared" si="400"/>
        <v>871.00000000000023</v>
      </c>
      <c r="FS44" s="13">
        <f t="shared" si="400"/>
        <v>660</v>
      </c>
      <c r="FT44" s="6">
        <f t="shared" ref="FT44" si="401">FS44/FR44</f>
        <v>0.75774971297359339</v>
      </c>
      <c r="FU44" s="13">
        <f t="shared" ref="FU44:GB44" si="402">FU6+FU38+FU43</f>
        <v>84838.39499999999</v>
      </c>
      <c r="FV44" s="13">
        <f t="shared" si="402"/>
        <v>47548</v>
      </c>
      <c r="FW44" s="6">
        <f t="shared" si="98"/>
        <v>0.56045378982004557</v>
      </c>
      <c r="FX44" s="13">
        <f t="shared" si="402"/>
        <v>15</v>
      </c>
      <c r="FY44" s="13">
        <f t="shared" si="402"/>
        <v>0</v>
      </c>
      <c r="FZ44" s="6">
        <f t="shared" ref="FZ44" si="403">FY44/FX44</f>
        <v>0</v>
      </c>
      <c r="GA44" s="13">
        <f t="shared" si="402"/>
        <v>49</v>
      </c>
      <c r="GB44" s="13">
        <f t="shared" si="402"/>
        <v>0</v>
      </c>
      <c r="GC44" s="6">
        <f t="shared" ref="GC44" si="404">GB44/GA44</f>
        <v>0</v>
      </c>
      <c r="GD44" s="13">
        <f t="shared" ref="GD44:GE44" si="405">GD6+GD38+GD43</f>
        <v>3628539.4999999991</v>
      </c>
      <c r="GE44" s="13">
        <f t="shared" si="405"/>
        <v>2707925.97144</v>
      </c>
      <c r="GF44" s="6">
        <f t="shared" si="104"/>
        <v>0.74628537775046977</v>
      </c>
      <c r="GG44" s="13">
        <f t="shared" ref="GG44:GH44" si="406">GG6+GG38+GG43</f>
        <v>48669</v>
      </c>
      <c r="GH44" s="13">
        <f t="shared" si="406"/>
        <v>21128.799999999999</v>
      </c>
      <c r="GI44" s="6">
        <f t="shared" si="106"/>
        <v>0.4341326100803386</v>
      </c>
      <c r="GJ44" s="13">
        <f t="shared" ref="GJ44:GK44" si="407">GJ6+GJ38+GJ43</f>
        <v>7700240.1999999993</v>
      </c>
      <c r="GK44" s="13">
        <f t="shared" si="407"/>
        <v>5591270.5958500011</v>
      </c>
      <c r="GL44" s="6">
        <f t="shared" si="108"/>
        <v>0.72611638736282558</v>
      </c>
      <c r="GM44" s="13">
        <f t="shared" ref="GM44:GN44" si="408">GM6+GM38+GM43</f>
        <v>6076</v>
      </c>
      <c r="GN44" s="13">
        <f t="shared" si="408"/>
        <v>4573.2570000000005</v>
      </c>
      <c r="GO44" s="6">
        <f t="shared" si="110"/>
        <v>0.7526756089532588</v>
      </c>
      <c r="GP44" s="13">
        <f t="shared" ref="GP44:GQ44" si="409">GP6+GP38+GP43</f>
        <v>206621.59999999998</v>
      </c>
      <c r="GQ44" s="13">
        <f t="shared" si="409"/>
        <v>85453.5</v>
      </c>
      <c r="GR44" s="6">
        <f t="shared" si="112"/>
        <v>0.41357486342183009</v>
      </c>
      <c r="GS44" s="13">
        <f t="shared" ref="GS44:GT44" si="410">GS6+GS38+GS43</f>
        <v>99969.999999999985</v>
      </c>
      <c r="GT44" s="13">
        <f t="shared" si="410"/>
        <v>97647.999999999985</v>
      </c>
      <c r="GU44" s="6">
        <f t="shared" si="114"/>
        <v>0.97677303190957288</v>
      </c>
      <c r="GV44" s="13">
        <f t="shared" ref="GV44:GW44" si="411">GV6+GV38+GV43</f>
        <v>3370.9999999999991</v>
      </c>
      <c r="GW44" s="13">
        <f t="shared" si="411"/>
        <v>1902.4</v>
      </c>
      <c r="GX44" s="6">
        <f t="shared" si="116"/>
        <v>0.5643429249480868</v>
      </c>
      <c r="GY44" s="13">
        <f t="shared" ref="GY44:GZ44" si="412">GY6+GY38+GY43</f>
        <v>501278.99999999988</v>
      </c>
      <c r="GZ44" s="13">
        <f t="shared" si="412"/>
        <v>372494.50682999997</v>
      </c>
      <c r="HA44" s="6">
        <f t="shared" si="118"/>
        <v>0.7430881940595957</v>
      </c>
      <c r="HB44" s="13">
        <f t="shared" ref="HB44:HC44" si="413">HB6+HB38+HB43</f>
        <v>93599.999999999985</v>
      </c>
      <c r="HC44" s="13">
        <f t="shared" si="413"/>
        <v>68131.620500000005</v>
      </c>
      <c r="HD44" s="6">
        <f t="shared" si="120"/>
        <v>0.72790192841880363</v>
      </c>
      <c r="HE44" s="13">
        <f t="shared" ref="HE44:HF44" si="414">HE6+HE38+HE43</f>
        <v>28882</v>
      </c>
      <c r="HF44" s="13">
        <f t="shared" si="414"/>
        <v>12168.81927</v>
      </c>
      <c r="HG44" s="6">
        <f t="shared" si="122"/>
        <v>0.42132883006716987</v>
      </c>
      <c r="HH44" s="13">
        <f t="shared" ref="HH44:HI44" si="415">HH6+HH38+HH43</f>
        <v>2203</v>
      </c>
      <c r="HI44" s="13">
        <f t="shared" si="415"/>
        <v>1128.9479700000002</v>
      </c>
      <c r="HJ44" s="6">
        <f t="shared" si="124"/>
        <v>0.51245935996368597</v>
      </c>
      <c r="HK44" s="13">
        <f t="shared" ref="HK44:HL44" si="416">HK6+HK38+HK43</f>
        <v>56</v>
      </c>
      <c r="HL44" s="13">
        <f t="shared" si="416"/>
        <v>5</v>
      </c>
      <c r="HM44" s="6">
        <f t="shared" si="126"/>
        <v>8.9285714285714288E-2</v>
      </c>
      <c r="HN44" s="13">
        <f t="shared" ref="HN44:HO44" si="417">HN6+HN38+HN43</f>
        <v>52465.100000000013</v>
      </c>
      <c r="HO44" s="13">
        <f t="shared" si="417"/>
        <v>39274.999999999993</v>
      </c>
      <c r="HP44" s="6">
        <f t="shared" si="128"/>
        <v>0.74859287412012909</v>
      </c>
      <c r="HQ44" s="13">
        <f t="shared" ref="HQ44:HR44" si="418">HQ6+HQ38+HQ43</f>
        <v>330.5</v>
      </c>
      <c r="HR44" s="13">
        <f t="shared" si="418"/>
        <v>330.5</v>
      </c>
      <c r="HS44" s="6">
        <f t="shared" si="288"/>
        <v>1</v>
      </c>
      <c r="HT44" s="13">
        <f t="shared" ref="HT44:HU44" si="419">HT6+HT38+HT43</f>
        <v>828.00000000000011</v>
      </c>
      <c r="HU44" s="13">
        <f t="shared" si="419"/>
        <v>201.70999999999998</v>
      </c>
      <c r="HV44" s="6">
        <f t="shared" si="131"/>
        <v>0.24361111111111106</v>
      </c>
      <c r="HW44" s="13">
        <f t="shared" ref="HW44:HX44" si="420">HW6+HW38+HW43</f>
        <v>1006</v>
      </c>
      <c r="HX44" s="13">
        <f t="shared" si="420"/>
        <v>671.6</v>
      </c>
      <c r="HY44" s="6">
        <f t="shared" si="133"/>
        <v>0.66759443339960245</v>
      </c>
      <c r="HZ44" s="13">
        <f t="shared" ref="HZ44:IA44" si="421">HZ6+HZ38+HZ43</f>
        <v>468</v>
      </c>
      <c r="IA44" s="13">
        <f t="shared" si="421"/>
        <v>107.15361</v>
      </c>
      <c r="IB44" s="6">
        <f t="shared" si="135"/>
        <v>0.22896070512820513</v>
      </c>
      <c r="IC44" s="13">
        <f t="shared" ref="IC44:ID44" si="422">IC6+IC38+IC43</f>
        <v>22713.000000000004</v>
      </c>
      <c r="ID44" s="13">
        <f t="shared" si="422"/>
        <v>15428.632000000003</v>
      </c>
      <c r="IE44" s="6">
        <f t="shared" si="137"/>
        <v>0.67928639985911154</v>
      </c>
      <c r="IF44" s="13">
        <f t="shared" ref="IF44:IG44" si="423">IF6+IF38+IF43</f>
        <v>2689492.2649099999</v>
      </c>
      <c r="IG44" s="13">
        <f t="shared" si="423"/>
        <v>792501.60889000003</v>
      </c>
      <c r="IH44" s="6">
        <f t="shared" si="139"/>
        <v>0.29466588144901024</v>
      </c>
      <c r="II44" s="13">
        <f t="shared" ref="II44" si="424">II6+II38+II43</f>
        <v>217579.55</v>
      </c>
      <c r="IJ44" s="13">
        <f t="shared" ref="IJ44" si="425">IJ6+IJ38+IJ43</f>
        <v>0</v>
      </c>
      <c r="IK44" s="6">
        <f t="shared" ref="IK44" si="426">IJ44/II44</f>
        <v>0</v>
      </c>
      <c r="IL44" s="13">
        <f t="shared" ref="IL44" si="427">IL6+IL38+IL43</f>
        <v>4827</v>
      </c>
      <c r="IM44" s="13">
        <f t="shared" ref="IM44" si="428">IM6+IM38+IM43</f>
        <v>0</v>
      </c>
      <c r="IN44" s="6">
        <f t="shared" ref="IN44" si="429">IM44/IL44</f>
        <v>0</v>
      </c>
      <c r="IO44" s="13">
        <f t="shared" ref="IO44:IP44" si="430">IO6+IO38+IO43</f>
        <v>655300.31000000006</v>
      </c>
      <c r="IP44" s="13">
        <f t="shared" si="430"/>
        <v>80899.273620000007</v>
      </c>
      <c r="IQ44" s="6">
        <f t="shared" si="145"/>
        <v>0.1234537392787133</v>
      </c>
      <c r="IR44" s="13">
        <f t="shared" ref="IR44:IS44" si="431">IR6+IR38+IR43</f>
        <v>690737.17299999995</v>
      </c>
      <c r="IS44" s="13">
        <f t="shared" si="431"/>
        <v>330896.34508</v>
      </c>
      <c r="IT44" s="6">
        <f t="shared" si="300"/>
        <v>0.47904812136120556</v>
      </c>
      <c r="IU44" s="13">
        <f t="shared" ref="IU44:IV44" si="432">IU6+IU38+IU43</f>
        <v>28832.043809999999</v>
      </c>
      <c r="IV44" s="13">
        <f t="shared" si="432"/>
        <v>23094.337149999999</v>
      </c>
      <c r="IW44" s="6">
        <f t="shared" si="148"/>
        <v>0.80099549314606844</v>
      </c>
      <c r="IX44" s="13">
        <f t="shared" ref="IX44:IY44" si="433">IX6+IX38+IX43</f>
        <v>291.23154999999997</v>
      </c>
      <c r="IY44" s="13">
        <f t="shared" si="433"/>
        <v>183.27563000000001</v>
      </c>
      <c r="IZ44" s="6">
        <f t="shared" si="150"/>
        <v>0.62931241481220024</v>
      </c>
      <c r="JA44" s="13">
        <f t="shared" ref="JA44:JB44" si="434">JA6+JA38+JA43</f>
        <v>200</v>
      </c>
      <c r="JB44" s="13">
        <f t="shared" si="434"/>
        <v>0</v>
      </c>
      <c r="JC44" s="6">
        <f t="shared" si="152"/>
        <v>0</v>
      </c>
      <c r="JD44" s="13">
        <f t="shared" ref="JD44:JE44" si="435">JD6+JD38+JD43</f>
        <v>0</v>
      </c>
      <c r="JE44" s="13">
        <f t="shared" si="435"/>
        <v>232.60445999999999</v>
      </c>
      <c r="JF44" s="6" t="s">
        <v>260</v>
      </c>
      <c r="JG44" s="13">
        <f t="shared" ref="JG44:JH44" si="436">JG6+JG38+JG43</f>
        <v>277526.83941000002</v>
      </c>
      <c r="JH44" s="13">
        <f t="shared" si="436"/>
        <v>119851.72534999999</v>
      </c>
      <c r="JI44" s="6">
        <f t="shared" si="155"/>
        <v>0.43185634083101737</v>
      </c>
      <c r="JJ44" s="13">
        <f t="shared" ref="JJ44:JK44" si="437">JJ6+JJ38+JJ43</f>
        <v>262727.3</v>
      </c>
      <c r="JK44" s="13">
        <f t="shared" si="437"/>
        <v>35133.445299999992</v>
      </c>
      <c r="JL44" s="6">
        <f t="shared" si="157"/>
        <v>0.13372590248520042</v>
      </c>
      <c r="JM44" s="13">
        <f t="shared" ref="JM44:JN44" si="438">JM6+JM38+JM43</f>
        <v>2803.3037400000003</v>
      </c>
      <c r="JN44" s="13">
        <f t="shared" si="438"/>
        <v>1266.6797800000002</v>
      </c>
      <c r="JO44" s="6">
        <f t="shared" si="159"/>
        <v>0.45185249173177361</v>
      </c>
      <c r="JP44" s="13">
        <f t="shared" ref="JP44:JQ44" si="439">JP6+JP38+JP43</f>
        <v>62582.01298</v>
      </c>
      <c r="JQ44" s="13">
        <f t="shared" si="439"/>
        <v>52557.962529999997</v>
      </c>
      <c r="JR44" s="6">
        <f t="shared" si="161"/>
        <v>0.83982537517283928</v>
      </c>
      <c r="JS44" s="13">
        <f t="shared" ref="JS44:JT44" si="440">JS6+JS38+JS43</f>
        <v>632.12417000000005</v>
      </c>
      <c r="JT44" s="13">
        <f t="shared" si="440"/>
        <v>530.88554999999997</v>
      </c>
      <c r="JU44" s="6">
        <f t="shared" si="163"/>
        <v>0.839843776263135</v>
      </c>
      <c r="JV44" s="13">
        <f t="shared" ref="JV44:JW44" si="441">JV6+JV38+JV43</f>
        <v>106483.91</v>
      </c>
      <c r="JW44" s="13">
        <f t="shared" si="441"/>
        <v>37848.943849999996</v>
      </c>
      <c r="JX44" s="6">
        <f t="shared" si="165"/>
        <v>0.35544284436963286</v>
      </c>
      <c r="JY44" s="13">
        <f t="shared" ref="JY44:JZ44" si="442">JY6+JY38+JY43</f>
        <v>1075.5900000000001</v>
      </c>
      <c r="JZ44" s="13">
        <f t="shared" si="442"/>
        <v>443.77832999999998</v>
      </c>
      <c r="KA44" s="6">
        <f t="shared" si="167"/>
        <v>0.41259060608596204</v>
      </c>
      <c r="KB44" s="13">
        <f t="shared" ref="KB44:KC44" si="443">KB6+KB38+KB43</f>
        <v>76266.84</v>
      </c>
      <c r="KC44" s="13">
        <f t="shared" si="443"/>
        <v>18649.667310000001</v>
      </c>
      <c r="KD44" s="6">
        <f t="shared" si="169"/>
        <v>0.24453179533857705</v>
      </c>
      <c r="KE44" s="13">
        <f t="shared" ref="KE44:KF44" si="444">KE6+KE38+KE43</f>
        <v>20955.270400000001</v>
      </c>
      <c r="KF44" s="13">
        <f t="shared" si="444"/>
        <v>0</v>
      </c>
      <c r="KG44" s="6">
        <f t="shared" si="171"/>
        <v>0</v>
      </c>
      <c r="KH44" s="13">
        <f t="shared" ref="KH44:KI44" si="445">KH6+KH38+KH43</f>
        <v>87318</v>
      </c>
      <c r="KI44" s="13">
        <f t="shared" si="445"/>
        <v>0</v>
      </c>
      <c r="KJ44" s="6">
        <f t="shared" si="173"/>
        <v>0</v>
      </c>
      <c r="KK44" s="13">
        <f t="shared" ref="KK44:KL44" si="446">KK6+KK38+KK43</f>
        <v>882.00000000000011</v>
      </c>
      <c r="KL44" s="13">
        <f t="shared" si="446"/>
        <v>0</v>
      </c>
      <c r="KM44" s="6">
        <f t="shared" si="175"/>
        <v>0</v>
      </c>
      <c r="KN44" s="13">
        <f t="shared" ref="KN44:KO44" si="447">KN6+KN38+KN43</f>
        <v>60000</v>
      </c>
      <c r="KO44" s="13">
        <f t="shared" si="447"/>
        <v>0</v>
      </c>
      <c r="KP44" s="6">
        <f t="shared" si="177"/>
        <v>0</v>
      </c>
      <c r="KQ44" s="13">
        <f t="shared" ref="KQ44:KR44" si="448">KQ6+KQ38+KQ43</f>
        <v>61600.977310000002</v>
      </c>
      <c r="KR44" s="13">
        <f t="shared" si="448"/>
        <v>58248.979410000007</v>
      </c>
      <c r="KS44" s="6">
        <f t="shared" ref="KS44" si="449">KR44/KQ44</f>
        <v>0.94558531298730142</v>
      </c>
      <c r="KT44" s="13">
        <f t="shared" ref="KT44:KX44" si="450">KT6+KT38+KT43</f>
        <v>12750</v>
      </c>
      <c r="KU44" s="13">
        <f t="shared" si="450"/>
        <v>12750</v>
      </c>
      <c r="KV44" s="6">
        <f t="shared" si="181"/>
        <v>1</v>
      </c>
      <c r="KW44" s="13">
        <f t="shared" si="450"/>
        <v>58120.788540000001</v>
      </c>
      <c r="KX44" s="13">
        <f t="shared" si="450"/>
        <v>19913.705539999999</v>
      </c>
      <c r="KY44" s="6">
        <f t="shared" si="182"/>
        <v>0.34262621069387161</v>
      </c>
      <c r="KZ44" s="13">
        <f t="shared" ref="KZ44:LA44" si="451">KZ6+KZ38+KZ43</f>
        <v>26768500.157419998</v>
      </c>
      <c r="LA44" s="13">
        <f t="shared" si="451"/>
        <v>16993532.998720001</v>
      </c>
      <c r="LB44" s="6">
        <f t="shared" si="184"/>
        <v>0.63483321436705675</v>
      </c>
    </row>
    <row r="45" spans="1:314" s="10" customFormat="1" x14ac:dyDescent="0.25">
      <c r="KZ45" s="14"/>
    </row>
  </sheetData>
  <mergeCells count="207">
    <mergeCell ref="A3:A5"/>
    <mergeCell ref="B3:B5"/>
    <mergeCell ref="II4:IK4"/>
    <mergeCell ref="IL4:IN4"/>
    <mergeCell ref="II3:IK3"/>
    <mergeCell ref="IL3:IN3"/>
    <mergeCell ref="HN3:HP3"/>
    <mergeCell ref="FI3:FK3"/>
    <mergeCell ref="FF3:FH3"/>
    <mergeCell ref="IC3:IE3"/>
    <mergeCell ref="FU3:FW3"/>
    <mergeCell ref="GV3:GX3"/>
    <mergeCell ref="GS3:GU3"/>
    <mergeCell ref="GP3:GR3"/>
    <mergeCell ref="FO3:FQ3"/>
    <mergeCell ref="HZ3:IB3"/>
    <mergeCell ref="HT3:HV3"/>
    <mergeCell ref="HQ3:HS3"/>
    <mergeCell ref="JY3:KA3"/>
    <mergeCell ref="FR3:FT3"/>
    <mergeCell ref="FX3:FZ3"/>
    <mergeCell ref="JS3:JU3"/>
    <mergeCell ref="KB3:KD3"/>
    <mergeCell ref="JV3:JX3"/>
    <mergeCell ref="KZ3:LB4"/>
    <mergeCell ref="A44:B44"/>
    <mergeCell ref="HH3:HJ3"/>
    <mergeCell ref="HE3:HG3"/>
    <mergeCell ref="HB3:HD3"/>
    <mergeCell ref="GY3:HA3"/>
    <mergeCell ref="FL3:FN3"/>
    <mergeCell ref="GM3:GO3"/>
    <mergeCell ref="GJ3:GL3"/>
    <mergeCell ref="GG3:GI3"/>
    <mergeCell ref="GD3:GF3"/>
    <mergeCell ref="EB4:ED4"/>
    <mergeCell ref="EB3:ED3"/>
    <mergeCell ref="DA3:DC3"/>
    <mergeCell ref="DA4:DC4"/>
    <mergeCell ref="CO4:CQ4"/>
    <mergeCell ref="DD4:DF4"/>
    <mergeCell ref="CO3:CQ3"/>
    <mergeCell ref="DD3:DF3"/>
    <mergeCell ref="X3:Z3"/>
    <mergeCell ref="BT3:BV3"/>
    <mergeCell ref="BT4:BV4"/>
    <mergeCell ref="DY3:EA3"/>
    <mergeCell ref="DY4:EA4"/>
    <mergeCell ref="DV3:DX3"/>
    <mergeCell ref="DM3:DO3"/>
    <mergeCell ref="EQ3:ES3"/>
    <mergeCell ref="BW4:BY4"/>
    <mergeCell ref="X4:Z4"/>
    <mergeCell ref="CX3:CZ3"/>
    <mergeCell ref="CX4:CZ4"/>
    <mergeCell ref="CU3:CW3"/>
    <mergeCell ref="CU4:CW4"/>
    <mergeCell ref="CR3:CT3"/>
    <mergeCell ref="CR4:CT4"/>
    <mergeCell ref="EE3:EG3"/>
    <mergeCell ref="EE4:EG4"/>
    <mergeCell ref="U3:W3"/>
    <mergeCell ref="U4:W4"/>
    <mergeCell ref="DG3:DI3"/>
    <mergeCell ref="DG4:DI4"/>
    <mergeCell ref="F3:H3"/>
    <mergeCell ref="I3:K3"/>
    <mergeCell ref="L3:N3"/>
    <mergeCell ref="O3:Q3"/>
    <mergeCell ref="AS3:AU3"/>
    <mergeCell ref="AV3:AX3"/>
    <mergeCell ref="AY3:BA3"/>
    <mergeCell ref="EW3:EY3"/>
    <mergeCell ref="KQ4:KS4"/>
    <mergeCell ref="KW4:KY4"/>
    <mergeCell ref="IF3:IH4"/>
    <mergeCell ref="KT3:KV3"/>
    <mergeCell ref="IU3:IW3"/>
    <mergeCell ref="IX3:IZ3"/>
    <mergeCell ref="JA3:JC3"/>
    <mergeCell ref="JJ3:JL3"/>
    <mergeCell ref="JG3:JI3"/>
    <mergeCell ref="JD3:JF3"/>
    <mergeCell ref="KE3:KG3"/>
    <mergeCell ref="IR3:IT3"/>
    <mergeCell ref="HK3:HM3"/>
    <mergeCell ref="FR4:FT4"/>
    <mergeCell ref="AJ3:AL3"/>
    <mergeCell ref="AD4:AF4"/>
    <mergeCell ref="AD3:AF3"/>
    <mergeCell ref="AG3:AI3"/>
    <mergeCell ref="IO3:IQ3"/>
    <mergeCell ref="JM3:JO3"/>
    <mergeCell ref="KW3:KY3"/>
    <mergeCell ref="KQ3:KS3"/>
    <mergeCell ref="KN3:KP3"/>
    <mergeCell ref="KK3:KM3"/>
    <mergeCell ref="KH3:KJ3"/>
    <mergeCell ref="ET3:EV3"/>
    <mergeCell ref="EZ3:FB3"/>
    <mergeCell ref="FC3:FE4"/>
    <mergeCell ref="JD4:JF4"/>
    <mergeCell ref="JA4:JC4"/>
    <mergeCell ref="IX4:IZ4"/>
    <mergeCell ref="IU4:IW4"/>
    <mergeCell ref="KT4:KV4"/>
    <mergeCell ref="JY4:KA4"/>
    <mergeCell ref="JV4:JX4"/>
    <mergeCell ref="KB4:KD4"/>
    <mergeCell ref="JS4:JU4"/>
    <mergeCell ref="EW4:EY4"/>
    <mergeCell ref="CL3:CN3"/>
    <mergeCell ref="CL4:CN4"/>
    <mergeCell ref="CI4:CK4"/>
    <mergeCell ref="CI3:CK3"/>
    <mergeCell ref="DV4:DX4"/>
    <mergeCell ref="BW3:BY3"/>
    <mergeCell ref="AA4:AC4"/>
    <mergeCell ref="AA3:AC3"/>
    <mergeCell ref="BB4:BD4"/>
    <mergeCell ref="BB3:BD3"/>
    <mergeCell ref="BE4:BG4"/>
    <mergeCell ref="BE3:BG3"/>
    <mergeCell ref="BH4:BJ4"/>
    <mergeCell ref="BH3:BJ3"/>
    <mergeCell ref="BK4:BM4"/>
    <mergeCell ref="BK3:BM3"/>
    <mergeCell ref="BN4:BP4"/>
    <mergeCell ref="BN3:BP3"/>
    <mergeCell ref="BQ4:BS4"/>
    <mergeCell ref="BQ3:BS3"/>
    <mergeCell ref="AP3:AR3"/>
    <mergeCell ref="AP4:AR4"/>
    <mergeCell ref="AM3:AO3"/>
    <mergeCell ref="AM4:AO4"/>
    <mergeCell ref="KN4:KP4"/>
    <mergeCell ref="KK4:KM4"/>
    <mergeCell ref="KH4:KJ4"/>
    <mergeCell ref="KE4:KG4"/>
    <mergeCell ref="IR4:IT4"/>
    <mergeCell ref="IO4:IQ4"/>
    <mergeCell ref="JM4:JO4"/>
    <mergeCell ref="AG4:AI4"/>
    <mergeCell ref="JJ4:JL4"/>
    <mergeCell ref="JG4:JI4"/>
    <mergeCell ref="HT4:HV4"/>
    <mergeCell ref="HQ4:HS4"/>
    <mergeCell ref="FU4:FW4"/>
    <mergeCell ref="GV4:GX4"/>
    <mergeCell ref="GS4:GU4"/>
    <mergeCell ref="JP4:JR4"/>
    <mergeCell ref="HW4:HY4"/>
    <mergeCell ref="FX4:FZ4"/>
    <mergeCell ref="EN4:EP4"/>
    <mergeCell ref="EK4:EM4"/>
    <mergeCell ref="DS4:DU4"/>
    <mergeCell ref="DP4:DR4"/>
    <mergeCell ref="DJ4:DL4"/>
    <mergeCell ref="DM4:DO4"/>
    <mergeCell ref="GD4:GF4"/>
    <mergeCell ref="HK4:HM4"/>
    <mergeCell ref="HH4:HJ4"/>
    <mergeCell ref="HE4:HG4"/>
    <mergeCell ref="C3:E4"/>
    <mergeCell ref="F4:H4"/>
    <mergeCell ref="I4:K4"/>
    <mergeCell ref="L4:N4"/>
    <mergeCell ref="O4:Q4"/>
    <mergeCell ref="R3:T4"/>
    <mergeCell ref="EN3:EP3"/>
    <mergeCell ref="EK3:EM3"/>
    <mergeCell ref="DJ3:DL3"/>
    <mergeCell ref="DP3:DR3"/>
    <mergeCell ref="DS3:DU3"/>
    <mergeCell ref="AJ4:AL4"/>
    <mergeCell ref="CF4:CH4"/>
    <mergeCell ref="CF3:CH3"/>
    <mergeCell ref="CC4:CE4"/>
    <mergeCell ref="CC3:CE3"/>
    <mergeCell ref="BZ4:CB4"/>
    <mergeCell ref="BZ3:CB3"/>
    <mergeCell ref="EH3:EJ3"/>
    <mergeCell ref="EH4:EJ4"/>
    <mergeCell ref="HB4:HD4"/>
    <mergeCell ref="FO4:FQ4"/>
    <mergeCell ref="HZ4:IB4"/>
    <mergeCell ref="A1:LB1"/>
    <mergeCell ref="HW3:HY3"/>
    <mergeCell ref="JP3:JR3"/>
    <mergeCell ref="GA3:GC3"/>
    <mergeCell ref="GA4:GC4"/>
    <mergeCell ref="AY4:BA4"/>
    <mergeCell ref="AV4:AX4"/>
    <mergeCell ref="AS4:AU4"/>
    <mergeCell ref="GY4:HA4"/>
    <mergeCell ref="FL4:FN4"/>
    <mergeCell ref="HN4:HP4"/>
    <mergeCell ref="FI4:FK4"/>
    <mergeCell ref="FF4:FH4"/>
    <mergeCell ref="IC4:IE4"/>
    <mergeCell ref="EZ4:FB4"/>
    <mergeCell ref="ET4:EV4"/>
    <mergeCell ref="EQ4:ES4"/>
    <mergeCell ref="GP4:GR4"/>
    <mergeCell ref="GM4:GO4"/>
    <mergeCell ref="GJ4:GL4"/>
    <mergeCell ref="GG4:GI4"/>
  </mergeCells>
  <pageMargins left="0.31496062992125984" right="0.31496062992125984" top="0.35433070866141736" bottom="0.15748031496062992" header="0.31496062992125984" footer="0.31496062992125984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D1:JL1"/>
  <sheetViews>
    <sheetView workbookViewId="0">
      <selection activeCell="C37" sqref="C37"/>
    </sheetView>
  </sheetViews>
  <sheetFormatPr defaultRowHeight="15" x14ac:dyDescent="0.25"/>
  <cols>
    <col min="1" max="29" width="9.140625" style="3"/>
    <col min="36" max="176" width="9.140625" style="3"/>
    <col min="177" max="179" width="9.140625" style="9"/>
    <col min="180" max="269" width="9.140625" style="3"/>
    <col min="270" max="272" width="9.140625" style="8"/>
    <col min="273" max="16384" width="9.140625" style="3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2019-12-16T07:10:44Z</cp:lastPrinted>
  <dcterms:created xsi:type="dcterms:W3CDTF">2019-11-26T02:36:42Z</dcterms:created>
  <dcterms:modified xsi:type="dcterms:W3CDTF">2019-12-16T07:10:46Z</dcterms:modified>
</cp:coreProperties>
</file>