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795" windowHeight="1138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бюджет'!$A$1:$L$42</definedName>
  </definedNames>
  <calcPr calcId="145621"/>
</workbook>
</file>

<file path=xl/calcChain.xml><?xml version="1.0" encoding="utf-8"?>
<calcChain xmlns="http://schemas.openxmlformats.org/spreadsheetml/2006/main">
  <c r="L17" i="1" l="1"/>
  <c r="K17" i="1"/>
  <c r="I30" i="1" l="1"/>
  <c r="E30" i="1"/>
  <c r="C30" i="1"/>
  <c r="C6" i="1"/>
  <c r="K28" i="1" l="1"/>
  <c r="K27" i="1"/>
  <c r="K12" i="1"/>
  <c r="L12" i="1"/>
  <c r="K13" i="1"/>
  <c r="L13" i="1"/>
  <c r="K14" i="1"/>
  <c r="L14" i="1"/>
  <c r="K16" i="1"/>
  <c r="L16" i="1"/>
  <c r="K18" i="1"/>
  <c r="L18" i="1"/>
  <c r="K19" i="1"/>
  <c r="L19" i="1"/>
  <c r="K21" i="1"/>
  <c r="L21" i="1"/>
  <c r="K22" i="1"/>
  <c r="L22" i="1"/>
  <c r="K23" i="1"/>
  <c r="L23" i="1"/>
  <c r="K24" i="1"/>
  <c r="L24" i="1"/>
  <c r="K25" i="1"/>
  <c r="L25" i="1"/>
  <c r="L27" i="1"/>
  <c r="L28" i="1"/>
  <c r="K29" i="1"/>
  <c r="L29" i="1"/>
  <c r="K30" i="1"/>
  <c r="L30" i="1"/>
  <c r="K33" i="1"/>
  <c r="L33" i="1"/>
  <c r="K34" i="1"/>
  <c r="L34" i="1"/>
  <c r="K35" i="1"/>
  <c r="L35" i="1"/>
  <c r="K36" i="1"/>
  <c r="L36" i="1"/>
  <c r="K37" i="1"/>
  <c r="K39" i="1"/>
  <c r="L39" i="1"/>
  <c r="K40" i="1"/>
  <c r="L40" i="1"/>
  <c r="K41" i="1"/>
  <c r="L41" i="1"/>
  <c r="J32" i="1"/>
  <c r="J31" i="1" s="1"/>
  <c r="I32" i="1"/>
  <c r="I31" i="1" s="1"/>
  <c r="G12" i="1" l="1"/>
  <c r="H12" i="1"/>
  <c r="G13" i="1"/>
  <c r="H13" i="1"/>
  <c r="G14" i="1"/>
  <c r="H14" i="1"/>
  <c r="G16" i="1"/>
  <c r="H16" i="1"/>
  <c r="G17" i="1"/>
  <c r="H17" i="1"/>
  <c r="G18" i="1"/>
  <c r="H18" i="1"/>
  <c r="G19" i="1"/>
  <c r="H19" i="1"/>
  <c r="G21" i="1"/>
  <c r="H21" i="1"/>
  <c r="G22" i="1"/>
  <c r="H22" i="1"/>
  <c r="G23" i="1"/>
  <c r="H23" i="1"/>
  <c r="G24" i="1"/>
  <c r="H24" i="1"/>
  <c r="G25" i="1"/>
  <c r="H25" i="1"/>
  <c r="G27" i="1"/>
  <c r="H27" i="1"/>
  <c r="G28" i="1"/>
  <c r="H28" i="1"/>
  <c r="G29" i="1"/>
  <c r="H29" i="1"/>
  <c r="G30" i="1"/>
  <c r="H30" i="1"/>
  <c r="G33" i="1"/>
  <c r="H33" i="1"/>
  <c r="G34" i="1"/>
  <c r="H34" i="1"/>
  <c r="G35" i="1"/>
  <c r="H35" i="1"/>
  <c r="G36" i="1"/>
  <c r="H36" i="1"/>
  <c r="G37" i="1"/>
  <c r="G38" i="1"/>
  <c r="H38" i="1"/>
  <c r="G40" i="1"/>
  <c r="H40" i="1"/>
  <c r="G41" i="1"/>
  <c r="H41" i="1"/>
  <c r="G42" i="1"/>
  <c r="H42" i="1"/>
  <c r="D32" i="1"/>
  <c r="D31" i="1" s="1"/>
  <c r="E32" i="1"/>
  <c r="F32" i="1"/>
  <c r="C32" i="1"/>
  <c r="C31" i="1" s="1"/>
  <c r="E11" i="1"/>
  <c r="G11" i="1" s="1"/>
  <c r="D11" i="1"/>
  <c r="F31" i="1" l="1"/>
  <c r="L32" i="1"/>
  <c r="H11" i="1"/>
  <c r="E31" i="1"/>
  <c r="K31" i="1" s="1"/>
  <c r="K32" i="1"/>
  <c r="H32" i="1"/>
  <c r="G32" i="1"/>
  <c r="K11" i="1"/>
  <c r="J11" i="1"/>
  <c r="L11" i="1" s="1"/>
  <c r="H31" i="1" l="1"/>
  <c r="L31" i="1"/>
  <c r="G31" i="1"/>
  <c r="J15" i="1"/>
  <c r="K9" i="1" l="1"/>
  <c r="K8" i="1"/>
  <c r="H9" i="1"/>
  <c r="G9" i="1"/>
  <c r="H8" i="1"/>
  <c r="G8" i="1"/>
  <c r="L9" i="1" l="1"/>
  <c r="J10" i="1" l="1"/>
  <c r="L10" i="1" s="1"/>
  <c r="E26" i="1" l="1"/>
  <c r="K26" i="1" s="1"/>
  <c r="E20" i="1"/>
  <c r="K20" i="1" s="1"/>
  <c r="E15" i="1"/>
  <c r="K15" i="1" s="1"/>
  <c r="E7" i="1"/>
  <c r="K7" i="1" s="1"/>
  <c r="G15" i="1" l="1"/>
  <c r="G20" i="1"/>
  <c r="G26" i="1"/>
  <c r="G7" i="1"/>
  <c r="I4" i="1"/>
  <c r="E10" i="1"/>
  <c r="K10" i="1" s="1"/>
  <c r="C4" i="1"/>
  <c r="G10" i="1" l="1"/>
  <c r="E6" i="1"/>
  <c r="K6" i="1" s="1"/>
  <c r="G6" i="1" l="1"/>
  <c r="K5" i="1"/>
  <c r="J26" i="1"/>
  <c r="D26" i="1"/>
  <c r="J20" i="1"/>
  <c r="D20" i="1"/>
  <c r="L15" i="1"/>
  <c r="D15" i="1"/>
  <c r="D10" i="1"/>
  <c r="H10" i="1" s="1"/>
  <c r="L8" i="1"/>
  <c r="J7" i="1"/>
  <c r="D7" i="1"/>
  <c r="H26" i="1" l="1"/>
  <c r="L26" i="1"/>
  <c r="H20" i="1"/>
  <c r="L20" i="1"/>
  <c r="H15" i="1"/>
  <c r="G5" i="1"/>
  <c r="H7" i="1"/>
  <c r="J6" i="1"/>
  <c r="E4" i="1"/>
  <c r="L7" i="1"/>
  <c r="D6" i="1"/>
  <c r="D5" i="1" s="1"/>
  <c r="D4" i="1" s="1"/>
  <c r="K4" i="1" l="1"/>
  <c r="G4" i="1"/>
  <c r="J5" i="1"/>
  <c r="L6" i="1" l="1"/>
  <c r="H6" i="1"/>
  <c r="J4" i="1"/>
  <c r="F4" i="1"/>
  <c r="H4" i="1" l="1"/>
  <c r="H5" i="1"/>
  <c r="L5" i="1"/>
  <c r="L4" i="1" l="1"/>
</calcChain>
</file>

<file path=xl/sharedStrings.xml><?xml version="1.0" encoding="utf-8"?>
<sst xmlns="http://schemas.openxmlformats.org/spreadsheetml/2006/main" count="93" uniqueCount="86">
  <si>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</si>
  <si>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</si>
  <si>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</si>
  <si>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</si>
  <si>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</si>
  <si>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</si>
  <si>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</si>
  <si>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</si>
  <si>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</si>
  <si>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</si>
  <si>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</si>
  <si>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</si>
  <si>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</si>
  <si>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</si>
  <si>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</si>
  <si>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</si>
  <si>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</si>
  <si>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</si>
  <si>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</si>
  <si>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</si>
  <si>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</si>
  <si>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</si>
  <si>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</si>
  <si>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</si>
  <si>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</si>
  <si>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</si>
  <si>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</si>
  <si>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</si>
  <si>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</si>
  <si>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</si>
  <si>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</si>
  <si>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</si>
  <si>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</si>
  <si>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</si>
  <si>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</si>
  <si>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</si>
  <si>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</si>
  <si>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</si>
  <si>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</si>
  <si>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</si>
  <si>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</si>
  <si>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</si>
  <si>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</si>
  <si>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</si>
  <si>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</si>
  <si>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</si>
  <si>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</si>
  <si>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</si>
  <si>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</si>
  <si>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</si>
  <si>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</si>
  <si>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</si>
  <si>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</si>
  <si>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</si>
  <si>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</si>
  <si>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</si>
  <si>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</si>
  <si>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</si>
  <si>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</si>
  <si>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</si>
  <si>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</si>
  <si>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</si>
  <si>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</si>
  <si>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</si>
  <si>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</si>
  <si>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</si>
  <si>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</si>
  <si>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</si>
  <si>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</si>
  <si>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</si>
  <si>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</si>
  <si>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</si>
  <si>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</si>
  <si>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</si>
  <si>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</si>
  <si>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</si>
  <si>
    <t>Акцизы на пиво</t>
  </si>
  <si>
    <t>Акцизы на алкогольную продукцию</t>
  </si>
  <si>
    <t>тыс. рублей</t>
  </si>
  <si>
    <t>Сведения об исполнении доходов консолидированного бюджета Забайкальского края по состоянию на 01.10.2019 года 
(в сравнении с запланированными значениями на 2019 год и исполнением на 01.10.2018 года)</t>
  </si>
  <si>
    <t>Фактически исполнено консолидированный бюджет субъекта и ТГВФ по состоянию на 01.10.2019 года, тыс. руб.</t>
  </si>
  <si>
    <t>Фактически исполнено консолидированный бюджет субъекта по состоянию на 01.10.2019 года, тыс. руб.</t>
  </si>
  <si>
    <t>% исполнения утвержденных бюджетных назначений консолидированного бюджета субъекта и ТГВФ по состоянию на 01.10.2019 года</t>
  </si>
  <si>
    <t>% исполнения утвержденных бюджетных назначений консолидированного бюджета субъекта по состоянию на 01.10.2019 года</t>
  </si>
  <si>
    <t>Фактически исполнено консолидированный бюджет субъекта и ТГВФ по состоянию на 01.10.2018 года, тыс. руб.</t>
  </si>
  <si>
    <t>Фактически исполнено консолидированный бюджет субъекта по состоянию на 01.10.2018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</si>
</sst>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2" fillId="0" borderId="2">
      <alignment horizontal="right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Alignment="1">
      <alignment horizontal="right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Normal="100" zoomScaleSheetLayoutView="100" workbookViewId="0">
      <selection activeCell="F9" sqref="F9"/>
    </sheetView>
  </sheetViews>
  <sheetFormatPr defaultRowHeight="15" x14ac:dyDescent="0.25"/>
  <cols>
    <col min="1" max="1" width="21.28515625" style="18" customWidth="1"/>
    <col min="2" max="2" width="33.5703125" style="18" customWidth="1"/>
    <col min="3" max="3" width="17.7109375" style="18" customWidth="1"/>
    <col min="4" max="5" width="17.42578125" style="18" customWidth="1"/>
    <col min="6" max="6" width="17" style="18" customWidth="1"/>
    <col min="7" max="7" width="17.7109375" style="18" customWidth="1"/>
    <col min="8" max="8" width="18" style="18" customWidth="1"/>
    <col min="9" max="9" width="17.85546875" style="18" customWidth="1"/>
    <col min="10" max="10" width="18" style="18" customWidth="1"/>
    <col min="11" max="12" width="17.7109375" style="18" customWidth="1"/>
    <col min="13" max="16384" width="9.140625" style="18"/>
  </cols>
  <sheetData>
    <row r="1" spans="1:12" ht="41.25" customHeight="1" x14ac:dyDescent="0.3">
      <c r="A1" s="22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L2" s="19" t="s">
        <v>78</v>
      </c>
    </row>
    <row r="3" spans="1:12" ht="147.75" customHeight="1" x14ac:dyDescent="0.25">
      <c r="A3" s="1" t="s">
        <v>0</v>
      </c>
      <c r="B3" s="1" t="s">
        <v>1</v>
      </c>
      <c r="C3" s="1" t="s">
        <v>65</v>
      </c>
      <c r="D3" s="1" t="s">
        <v>64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69</v>
      </c>
      <c r="L3" s="1" t="s">
        <v>70</v>
      </c>
    </row>
    <row r="4" spans="1:12" x14ac:dyDescent="0.25">
      <c r="A4" s="2"/>
      <c r="B4" s="3" t="s">
        <v>2</v>
      </c>
      <c r="C4" s="4">
        <f>C5+C31</f>
        <v>102721025.01954</v>
      </c>
      <c r="D4" s="4">
        <f>D5+D31</f>
        <v>85039876.119540006</v>
      </c>
      <c r="E4" s="4">
        <f>E5+E31</f>
        <v>71870401.167129993</v>
      </c>
      <c r="F4" s="4">
        <f>F5+F31</f>
        <v>58632167.753490001</v>
      </c>
      <c r="G4" s="4">
        <f t="shared" ref="G4:G7" si="0">E4/C4*100</f>
        <v>69.966592675120324</v>
      </c>
      <c r="H4" s="4">
        <f t="shared" ref="H4:H7" si="1">F4/D4*100</f>
        <v>68.946675875998622</v>
      </c>
      <c r="I4" s="4">
        <f>I5+I31</f>
        <v>60697630.699999996</v>
      </c>
      <c r="J4" s="4">
        <f>J5+J31</f>
        <v>48246740.200000003</v>
      </c>
      <c r="K4" s="5">
        <f>E4/I4*100</f>
        <v>118.40725962163464</v>
      </c>
      <c r="L4" s="5">
        <f>F4/J4*100</f>
        <v>121.52565647013391</v>
      </c>
    </row>
    <row r="5" spans="1:12" ht="25.5" x14ac:dyDescent="0.25">
      <c r="A5" s="2" t="s">
        <v>3</v>
      </c>
      <c r="B5" s="3" t="s">
        <v>4</v>
      </c>
      <c r="C5" s="4">
        <v>48083024.899999999</v>
      </c>
      <c r="D5" s="4">
        <f>D6+D30</f>
        <v>47943724.899999999</v>
      </c>
      <c r="E5" s="4">
        <v>34114717.299999997</v>
      </c>
      <c r="F5" s="4">
        <v>33997962.100000001</v>
      </c>
      <c r="G5" s="4">
        <f t="shared" si="0"/>
        <v>70.949607207428414</v>
      </c>
      <c r="H5" s="4">
        <f t="shared" si="1"/>
        <v>70.912225053251959</v>
      </c>
      <c r="I5" s="4">
        <v>30544612.899999999</v>
      </c>
      <c r="J5" s="4">
        <f>J6+J30</f>
        <v>30428224.400000002</v>
      </c>
      <c r="K5" s="5">
        <f t="shared" ref="K5:K7" si="2">E5/I5*100</f>
        <v>111.68816383985015</v>
      </c>
      <c r="L5" s="5">
        <f t="shared" ref="L5:L7" si="3">F5/J5*100</f>
        <v>111.73166614349013</v>
      </c>
    </row>
    <row r="6" spans="1:12" x14ac:dyDescent="0.25">
      <c r="A6" s="6"/>
      <c r="B6" s="7" t="s">
        <v>5</v>
      </c>
      <c r="C6" s="4">
        <f>C7+C10+C15+C20+C26+C29</f>
        <v>45750911.799999997</v>
      </c>
      <c r="D6" s="4">
        <f>D7+D10+D15+D20+D26+D29</f>
        <v>45750911.799999997</v>
      </c>
      <c r="E6" s="4">
        <f>E7+E10+E15+E20+E26+E29</f>
        <v>32438559.5</v>
      </c>
      <c r="F6" s="4">
        <v>32438559.5</v>
      </c>
      <c r="G6" s="4">
        <f t="shared" si="0"/>
        <v>70.902542099718332</v>
      </c>
      <c r="H6" s="4">
        <f t="shared" si="1"/>
        <v>70.902542099718332</v>
      </c>
      <c r="I6" s="4">
        <v>28714908.600000001</v>
      </c>
      <c r="J6" s="4">
        <f>J7+J10+J15+J20+J26+J29</f>
        <v>28714908.600000001</v>
      </c>
      <c r="K6" s="5">
        <f t="shared" si="2"/>
        <v>112.96765715632471</v>
      </c>
      <c r="L6" s="5">
        <f t="shared" si="3"/>
        <v>112.96765715632471</v>
      </c>
    </row>
    <row r="7" spans="1:12" x14ac:dyDescent="0.25">
      <c r="A7" s="2" t="s">
        <v>6</v>
      </c>
      <c r="B7" s="3" t="s">
        <v>7</v>
      </c>
      <c r="C7" s="4">
        <v>30812149.600000001</v>
      </c>
      <c r="D7" s="4">
        <f>D8+D9</f>
        <v>30812149.600000001</v>
      </c>
      <c r="E7" s="4">
        <f>E8+E9</f>
        <v>21549465</v>
      </c>
      <c r="F7" s="4">
        <v>21549465</v>
      </c>
      <c r="G7" s="4">
        <f t="shared" si="0"/>
        <v>69.938207102564505</v>
      </c>
      <c r="H7" s="4">
        <f t="shared" si="1"/>
        <v>69.938207102564505</v>
      </c>
      <c r="I7" s="4">
        <v>18821694</v>
      </c>
      <c r="J7" s="4">
        <f>J8+J9</f>
        <v>18821694</v>
      </c>
      <c r="K7" s="5">
        <f t="shared" si="2"/>
        <v>114.49269656599455</v>
      </c>
      <c r="L7" s="5">
        <f t="shared" si="3"/>
        <v>114.49269656599455</v>
      </c>
    </row>
    <row r="8" spans="1:12" x14ac:dyDescent="0.25">
      <c r="A8" s="8" t="s">
        <v>8</v>
      </c>
      <c r="B8" s="9" t="s">
        <v>9</v>
      </c>
      <c r="C8" s="10">
        <v>9526403.5</v>
      </c>
      <c r="D8" s="10">
        <v>9526403.5</v>
      </c>
      <c r="E8" s="10">
        <v>7103423.9000000004</v>
      </c>
      <c r="F8" s="10">
        <v>7103423.9000000004</v>
      </c>
      <c r="G8" s="10">
        <f>E8/C8*100</f>
        <v>74.565641692586297</v>
      </c>
      <c r="H8" s="10">
        <f>F8/D8*100</f>
        <v>74.565641692586297</v>
      </c>
      <c r="I8" s="10">
        <v>5252473.5</v>
      </c>
      <c r="J8" s="10">
        <v>5252473.5</v>
      </c>
      <c r="K8" s="11">
        <f>E8/I8*100</f>
        <v>135.23959521166552</v>
      </c>
      <c r="L8" s="11">
        <f>F8/J8*100</f>
        <v>135.23959521166552</v>
      </c>
    </row>
    <row r="9" spans="1:12" x14ac:dyDescent="0.25">
      <c r="A9" s="12" t="s">
        <v>10</v>
      </c>
      <c r="B9" s="9" t="s">
        <v>11</v>
      </c>
      <c r="C9" s="10">
        <v>21285746.100000001</v>
      </c>
      <c r="D9" s="10">
        <v>21285746.100000001</v>
      </c>
      <c r="E9" s="10">
        <v>14446041.1</v>
      </c>
      <c r="F9" s="10">
        <v>14446041.1</v>
      </c>
      <c r="G9" s="10">
        <f>E9/C9*100</f>
        <v>67.8672057447871</v>
      </c>
      <c r="H9" s="10">
        <f>F9/D9*100</f>
        <v>67.8672057447871</v>
      </c>
      <c r="I9" s="10">
        <v>13569220.5</v>
      </c>
      <c r="J9" s="10">
        <v>13569220.5</v>
      </c>
      <c r="K9" s="11">
        <f>E9/I9*100</f>
        <v>106.46183470892818</v>
      </c>
      <c r="L9" s="11">
        <f>F9/J9*100</f>
        <v>106.46183470892818</v>
      </c>
    </row>
    <row r="10" spans="1:12" ht="51" x14ac:dyDescent="0.25">
      <c r="A10" s="2" t="s">
        <v>12</v>
      </c>
      <c r="B10" s="3" t="s">
        <v>13</v>
      </c>
      <c r="C10" s="4">
        <v>4216625.9000000004</v>
      </c>
      <c r="D10" s="4">
        <f>D11</f>
        <v>4216625.9000000004</v>
      </c>
      <c r="E10" s="4">
        <f>E11</f>
        <v>3091921.2</v>
      </c>
      <c r="F10" s="4">
        <v>3091921.2</v>
      </c>
      <c r="G10" s="4">
        <f t="shared" ref="G10:G42" si="4">E10/C10*100</f>
        <v>73.326903389745809</v>
      </c>
      <c r="H10" s="4">
        <f t="shared" ref="H10:H42" si="5">F10/D10*100</f>
        <v>73.326903389745809</v>
      </c>
      <c r="I10" s="4">
        <v>2380097.7999999998</v>
      </c>
      <c r="J10" s="4">
        <f>J11</f>
        <v>2380097.7999999998</v>
      </c>
      <c r="K10" s="5">
        <f t="shared" ref="K10:K41" si="6">E10/I10*100</f>
        <v>129.90731725393806</v>
      </c>
      <c r="L10" s="5">
        <f t="shared" ref="L10:L41" si="7">F10/J10*100</f>
        <v>129.90731725393806</v>
      </c>
    </row>
    <row r="11" spans="1:12" ht="38.25" x14ac:dyDescent="0.25">
      <c r="A11" s="12" t="s">
        <v>14</v>
      </c>
      <c r="B11" s="9" t="s">
        <v>15</v>
      </c>
      <c r="C11" s="11">
        <v>4216625.9000000004</v>
      </c>
      <c r="D11" s="11">
        <f>D12+D13+D14</f>
        <v>4216625.9000000004</v>
      </c>
      <c r="E11" s="11">
        <f>E12+E13+E14</f>
        <v>3091921.2</v>
      </c>
      <c r="F11" s="11">
        <v>3091921.2</v>
      </c>
      <c r="G11" s="10">
        <f t="shared" si="4"/>
        <v>73.326903389745809</v>
      </c>
      <c r="H11" s="10">
        <f t="shared" si="5"/>
        <v>73.326903389745809</v>
      </c>
      <c r="I11" s="11">
        <v>2380097.7999999998</v>
      </c>
      <c r="J11" s="11">
        <f>J12+J13+J14</f>
        <v>2380097.7999999998</v>
      </c>
      <c r="K11" s="11">
        <f t="shared" si="6"/>
        <v>129.90731725393806</v>
      </c>
      <c r="L11" s="11">
        <f t="shared" si="7"/>
        <v>129.90731725393806</v>
      </c>
    </row>
    <row r="12" spans="1:12" x14ac:dyDescent="0.25">
      <c r="A12" s="12"/>
      <c r="B12" s="13" t="s">
        <v>76</v>
      </c>
      <c r="C12" s="10">
        <v>131098</v>
      </c>
      <c r="D12" s="10">
        <v>131098</v>
      </c>
      <c r="E12" s="10">
        <v>55268.7</v>
      </c>
      <c r="F12" s="10">
        <v>55268.7</v>
      </c>
      <c r="G12" s="10">
        <f t="shared" si="4"/>
        <v>42.158309051244103</v>
      </c>
      <c r="H12" s="10">
        <f t="shared" si="5"/>
        <v>42.158309051244103</v>
      </c>
      <c r="I12" s="10">
        <v>85649.9</v>
      </c>
      <c r="J12" s="10">
        <v>85649.9</v>
      </c>
      <c r="K12" s="11">
        <f t="shared" si="6"/>
        <v>64.528621749704314</v>
      </c>
      <c r="L12" s="11">
        <f t="shared" si="7"/>
        <v>64.528621749704314</v>
      </c>
    </row>
    <row r="13" spans="1:12" x14ac:dyDescent="0.25">
      <c r="A13" s="12"/>
      <c r="B13" s="17" t="s">
        <v>77</v>
      </c>
      <c r="C13" s="10">
        <v>789912.4</v>
      </c>
      <c r="D13" s="10">
        <v>789912.4</v>
      </c>
      <c r="E13" s="10">
        <v>562292</v>
      </c>
      <c r="F13" s="10">
        <v>562292</v>
      </c>
      <c r="G13" s="10">
        <f t="shared" si="4"/>
        <v>71.184095856705127</v>
      </c>
      <c r="H13" s="10">
        <f t="shared" si="5"/>
        <v>71.184095856705127</v>
      </c>
      <c r="I13" s="10">
        <v>175010.6</v>
      </c>
      <c r="J13" s="10">
        <v>175010.6</v>
      </c>
      <c r="K13" s="11">
        <f t="shared" si="6"/>
        <v>321.29025327608724</v>
      </c>
      <c r="L13" s="11">
        <f t="shared" si="7"/>
        <v>321.29025327608724</v>
      </c>
    </row>
    <row r="14" spans="1:12" x14ac:dyDescent="0.25">
      <c r="A14" s="12"/>
      <c r="B14" s="17" t="s">
        <v>16</v>
      </c>
      <c r="C14" s="10">
        <v>3295615.5</v>
      </c>
      <c r="D14" s="10">
        <v>3295615.5</v>
      </c>
      <c r="E14" s="10">
        <v>2474360.5</v>
      </c>
      <c r="F14" s="10">
        <v>2474360.5</v>
      </c>
      <c r="G14" s="10">
        <f t="shared" si="4"/>
        <v>75.080375729510919</v>
      </c>
      <c r="H14" s="10">
        <f t="shared" si="5"/>
        <v>75.080375729510919</v>
      </c>
      <c r="I14" s="10">
        <v>2119437.2999999998</v>
      </c>
      <c r="J14" s="10">
        <v>2119437.2999999998</v>
      </c>
      <c r="K14" s="11">
        <f t="shared" si="6"/>
        <v>116.74610520443326</v>
      </c>
      <c r="L14" s="11">
        <f t="shared" si="7"/>
        <v>116.74610520443326</v>
      </c>
    </row>
    <row r="15" spans="1:12" ht="25.5" x14ac:dyDescent="0.25">
      <c r="A15" s="2" t="s">
        <v>17</v>
      </c>
      <c r="B15" s="3" t="s">
        <v>18</v>
      </c>
      <c r="C15" s="4">
        <v>2232828.8000000003</v>
      </c>
      <c r="D15" s="4">
        <f>D16+D17+D18+D19</f>
        <v>2232828.8000000003</v>
      </c>
      <c r="E15" s="4">
        <f>E16+E17+E18+E19</f>
        <v>1670661.0000000002</v>
      </c>
      <c r="F15" s="4">
        <v>1670661.0000000002</v>
      </c>
      <c r="G15" s="4">
        <f t="shared" si="4"/>
        <v>74.822619629413595</v>
      </c>
      <c r="H15" s="4">
        <f t="shared" si="5"/>
        <v>74.822619629413595</v>
      </c>
      <c r="I15" s="4">
        <v>1464606.0999999999</v>
      </c>
      <c r="J15" s="4">
        <f>SUM(J16:J19)</f>
        <v>1464606.0999999999</v>
      </c>
      <c r="K15" s="5">
        <f t="shared" si="6"/>
        <v>114.0689636619703</v>
      </c>
      <c r="L15" s="5">
        <f t="shared" si="7"/>
        <v>114.0689636619703</v>
      </c>
    </row>
    <row r="16" spans="1:12" ht="38.25" x14ac:dyDescent="0.25">
      <c r="A16" s="12" t="s">
        <v>19</v>
      </c>
      <c r="B16" s="9" t="s">
        <v>20</v>
      </c>
      <c r="C16" s="10">
        <v>1700345.2</v>
      </c>
      <c r="D16" s="10">
        <v>1700345.2</v>
      </c>
      <c r="E16" s="10">
        <v>1285473.3</v>
      </c>
      <c r="F16" s="10">
        <v>1285473.3</v>
      </c>
      <c r="G16" s="10">
        <f t="shared" si="4"/>
        <v>75.600725076296285</v>
      </c>
      <c r="H16" s="10">
        <f t="shared" si="5"/>
        <v>75.600725076296285</v>
      </c>
      <c r="I16" s="10">
        <v>1090467.8999999999</v>
      </c>
      <c r="J16" s="10">
        <v>1090467.8999999999</v>
      </c>
      <c r="K16" s="11">
        <f t="shared" si="6"/>
        <v>117.88272722195676</v>
      </c>
      <c r="L16" s="11">
        <f t="shared" si="7"/>
        <v>117.88272722195676</v>
      </c>
    </row>
    <row r="17" spans="1:12" ht="25.5" x14ac:dyDescent="0.25">
      <c r="A17" s="8" t="s">
        <v>21</v>
      </c>
      <c r="B17" s="9" t="s">
        <v>22</v>
      </c>
      <c r="C17" s="10">
        <v>476649.3</v>
      </c>
      <c r="D17" s="10">
        <v>476649.3</v>
      </c>
      <c r="E17" s="10">
        <v>347029.5</v>
      </c>
      <c r="F17" s="10">
        <v>347029.5</v>
      </c>
      <c r="G17" s="10">
        <f t="shared" si="4"/>
        <v>72.806044192239455</v>
      </c>
      <c r="H17" s="10">
        <f t="shared" si="5"/>
        <v>72.806044192239455</v>
      </c>
      <c r="I17" s="10">
        <v>337786.7</v>
      </c>
      <c r="J17" s="10">
        <v>337786.7</v>
      </c>
      <c r="K17" s="11">
        <f>E17/I17*100</f>
        <v>102.73628298568298</v>
      </c>
      <c r="L17" s="11">
        <f>F17/J17*100</f>
        <v>102.73628298568298</v>
      </c>
    </row>
    <row r="18" spans="1:12" x14ac:dyDescent="0.25">
      <c r="A18" s="12" t="s">
        <v>23</v>
      </c>
      <c r="B18" s="9" t="s">
        <v>24</v>
      </c>
      <c r="C18" s="10">
        <v>8366.1</v>
      </c>
      <c r="D18" s="10">
        <v>8366.1</v>
      </c>
      <c r="E18" s="10">
        <v>6097.6</v>
      </c>
      <c r="F18" s="10">
        <v>6097.6</v>
      </c>
      <c r="G18" s="10">
        <f t="shared" si="4"/>
        <v>72.884617683269383</v>
      </c>
      <c r="H18" s="10">
        <f t="shared" si="5"/>
        <v>72.884617683269383</v>
      </c>
      <c r="I18" s="10">
        <v>7611.6</v>
      </c>
      <c r="J18" s="10">
        <v>7611.6</v>
      </c>
      <c r="K18" s="11">
        <f t="shared" si="6"/>
        <v>80.109306847443378</v>
      </c>
      <c r="L18" s="11">
        <f t="shared" si="7"/>
        <v>80.109306847443378</v>
      </c>
    </row>
    <row r="19" spans="1:12" ht="38.25" x14ac:dyDescent="0.25">
      <c r="A19" s="12" t="s">
        <v>25</v>
      </c>
      <c r="B19" s="9" t="s">
        <v>26</v>
      </c>
      <c r="C19" s="10">
        <v>47468.2</v>
      </c>
      <c r="D19" s="10">
        <v>47468.2</v>
      </c>
      <c r="E19" s="10">
        <v>32060.6</v>
      </c>
      <c r="F19" s="10">
        <v>32060.6</v>
      </c>
      <c r="G19" s="10">
        <f t="shared" si="4"/>
        <v>67.541217067426203</v>
      </c>
      <c r="H19" s="10">
        <f t="shared" si="5"/>
        <v>67.541217067426203</v>
      </c>
      <c r="I19" s="10">
        <v>28739.9</v>
      </c>
      <c r="J19" s="10">
        <v>28739.9</v>
      </c>
      <c r="K19" s="11">
        <f t="shared" si="6"/>
        <v>111.55431995240066</v>
      </c>
      <c r="L19" s="11">
        <f t="shared" si="7"/>
        <v>111.55431995240066</v>
      </c>
    </row>
    <row r="20" spans="1:12" x14ac:dyDescent="0.25">
      <c r="A20" s="2" t="s">
        <v>27</v>
      </c>
      <c r="B20" s="3" t="s">
        <v>28</v>
      </c>
      <c r="C20" s="4">
        <v>6354997.1000000006</v>
      </c>
      <c r="D20" s="4">
        <f>D21+D22+D23+D24+D25</f>
        <v>6354997.1000000006</v>
      </c>
      <c r="E20" s="4">
        <f>E21+E22+E23+E24+E25</f>
        <v>4475440.3</v>
      </c>
      <c r="F20" s="4">
        <v>4475440.3</v>
      </c>
      <c r="G20" s="4">
        <f t="shared" si="4"/>
        <v>70.42395503217459</v>
      </c>
      <c r="H20" s="4">
        <f t="shared" si="5"/>
        <v>70.42395503217459</v>
      </c>
      <c r="I20" s="4">
        <v>4745016.5999999996</v>
      </c>
      <c r="J20" s="4">
        <f t="shared" ref="J20" si="8">J21+J22+J23+J24+J25</f>
        <v>4745016.5999999996</v>
      </c>
      <c r="K20" s="5">
        <f t="shared" si="6"/>
        <v>94.318749064018021</v>
      </c>
      <c r="L20" s="5">
        <f t="shared" si="7"/>
        <v>94.318749064018021</v>
      </c>
    </row>
    <row r="21" spans="1:12" x14ac:dyDescent="0.25">
      <c r="A21" s="12" t="s">
        <v>29</v>
      </c>
      <c r="B21" s="9" t="s">
        <v>30</v>
      </c>
      <c r="C21" s="10">
        <v>251626.3</v>
      </c>
      <c r="D21" s="10">
        <v>251626.3</v>
      </c>
      <c r="E21" s="10">
        <v>67378</v>
      </c>
      <c r="F21" s="10">
        <v>67378</v>
      </c>
      <c r="G21" s="10">
        <f t="shared" si="4"/>
        <v>26.777010193290607</v>
      </c>
      <c r="H21" s="10">
        <f t="shared" si="5"/>
        <v>26.777010193290607</v>
      </c>
      <c r="I21" s="10">
        <v>51798.3</v>
      </c>
      <c r="J21" s="10">
        <v>51798.3</v>
      </c>
      <c r="K21" s="11">
        <f t="shared" si="6"/>
        <v>130.07762803026353</v>
      </c>
      <c r="L21" s="11">
        <f t="shared" si="7"/>
        <v>130.07762803026353</v>
      </c>
    </row>
    <row r="22" spans="1:12" x14ac:dyDescent="0.25">
      <c r="A22" s="12" t="s">
        <v>31</v>
      </c>
      <c r="B22" s="9" t="s">
        <v>32</v>
      </c>
      <c r="C22" s="10">
        <v>5008546</v>
      </c>
      <c r="D22" s="10">
        <v>5008546</v>
      </c>
      <c r="E22" s="10">
        <v>3818369.4</v>
      </c>
      <c r="F22" s="10">
        <v>3818369.4</v>
      </c>
      <c r="G22" s="10">
        <f t="shared" si="4"/>
        <v>76.237083576750621</v>
      </c>
      <c r="H22" s="10">
        <f t="shared" si="5"/>
        <v>76.237083576750621</v>
      </c>
      <c r="I22" s="10">
        <v>4170697.5</v>
      </c>
      <c r="J22" s="10">
        <v>4170697.5</v>
      </c>
      <c r="K22" s="11">
        <f t="shared" si="6"/>
        <v>91.552297907004771</v>
      </c>
      <c r="L22" s="11">
        <f t="shared" si="7"/>
        <v>91.552297907004771</v>
      </c>
    </row>
    <row r="23" spans="1:12" x14ac:dyDescent="0.25">
      <c r="A23" s="12" t="s">
        <v>33</v>
      </c>
      <c r="B23" s="9" t="s">
        <v>34</v>
      </c>
      <c r="C23" s="10">
        <v>592821.4</v>
      </c>
      <c r="D23" s="10">
        <v>592821.4</v>
      </c>
      <c r="E23" s="10">
        <v>264321.40000000002</v>
      </c>
      <c r="F23" s="10">
        <v>264321.40000000002</v>
      </c>
      <c r="G23" s="10">
        <f t="shared" si="4"/>
        <v>44.5870206439916</v>
      </c>
      <c r="H23" s="10">
        <f t="shared" si="5"/>
        <v>44.5870206439916</v>
      </c>
      <c r="I23" s="11">
        <v>219781.8</v>
      </c>
      <c r="J23" s="11">
        <v>219781.8</v>
      </c>
      <c r="K23" s="11">
        <f t="shared" si="6"/>
        <v>120.26537229197322</v>
      </c>
      <c r="L23" s="11">
        <f t="shared" si="7"/>
        <v>120.26537229197322</v>
      </c>
    </row>
    <row r="24" spans="1:12" x14ac:dyDescent="0.25">
      <c r="A24" s="12" t="s">
        <v>35</v>
      </c>
      <c r="B24" s="14" t="s">
        <v>36</v>
      </c>
      <c r="C24" s="10">
        <v>2184</v>
      </c>
      <c r="D24" s="10">
        <v>2184</v>
      </c>
      <c r="E24" s="10">
        <v>1841</v>
      </c>
      <c r="F24" s="10">
        <v>1841</v>
      </c>
      <c r="G24" s="10">
        <f t="shared" si="4"/>
        <v>84.294871794871796</v>
      </c>
      <c r="H24" s="10">
        <f t="shared" si="5"/>
        <v>84.294871794871796</v>
      </c>
      <c r="I24" s="10">
        <v>1301</v>
      </c>
      <c r="J24" s="10">
        <v>1301</v>
      </c>
      <c r="K24" s="11">
        <f t="shared" si="6"/>
        <v>141.5065334358186</v>
      </c>
      <c r="L24" s="11">
        <f t="shared" si="7"/>
        <v>141.5065334358186</v>
      </c>
    </row>
    <row r="25" spans="1:12" x14ac:dyDescent="0.25">
      <c r="A25" s="12" t="s">
        <v>37</v>
      </c>
      <c r="B25" s="9" t="s">
        <v>38</v>
      </c>
      <c r="C25" s="10">
        <v>499819.4</v>
      </c>
      <c r="D25" s="10">
        <v>499819.4</v>
      </c>
      <c r="E25" s="10">
        <v>323530.5</v>
      </c>
      <c r="F25" s="10">
        <v>323530.5</v>
      </c>
      <c r="G25" s="10">
        <f t="shared" si="4"/>
        <v>64.729480288280129</v>
      </c>
      <c r="H25" s="10">
        <f t="shared" si="5"/>
        <v>64.729480288280129</v>
      </c>
      <c r="I25" s="11">
        <v>301438</v>
      </c>
      <c r="J25" s="11">
        <v>301438</v>
      </c>
      <c r="K25" s="11">
        <f t="shared" si="6"/>
        <v>107.3290361533715</v>
      </c>
      <c r="L25" s="11">
        <f t="shared" si="7"/>
        <v>107.3290361533715</v>
      </c>
    </row>
    <row r="26" spans="1:12" ht="25.5" x14ac:dyDescent="0.25">
      <c r="A26" s="12" t="s">
        <v>39</v>
      </c>
      <c r="B26" s="3" t="s">
        <v>40</v>
      </c>
      <c r="C26" s="4">
        <v>1846347</v>
      </c>
      <c r="D26" s="4">
        <f>D27+D28</f>
        <v>1846347</v>
      </c>
      <c r="E26" s="4">
        <f>E27+E28</f>
        <v>1443401.4</v>
      </c>
      <c r="F26" s="4">
        <v>1443401.4</v>
      </c>
      <c r="G26" s="4">
        <f t="shared" si="4"/>
        <v>78.176063329374159</v>
      </c>
      <c r="H26" s="4">
        <f t="shared" si="5"/>
        <v>78.176063329374159</v>
      </c>
      <c r="I26" s="4">
        <v>1092261.5</v>
      </c>
      <c r="J26" s="4">
        <f t="shared" ref="J26" si="9">J27+J28</f>
        <v>1092261.5</v>
      </c>
      <c r="K26" s="5">
        <f>E26/I26*100</f>
        <v>132.14797006028317</v>
      </c>
      <c r="L26" s="5">
        <f t="shared" si="7"/>
        <v>132.14797006028317</v>
      </c>
    </row>
    <row r="27" spans="1:12" ht="25.5" customHeight="1" x14ac:dyDescent="0.25">
      <c r="A27" s="12" t="s">
        <v>41</v>
      </c>
      <c r="B27" s="9" t="s">
        <v>42</v>
      </c>
      <c r="C27" s="10">
        <v>1829058.9</v>
      </c>
      <c r="D27" s="10">
        <v>1829058.9</v>
      </c>
      <c r="E27" s="10">
        <v>1433534.4</v>
      </c>
      <c r="F27" s="10">
        <v>1433534.4</v>
      </c>
      <c r="G27" s="10">
        <f t="shared" si="4"/>
        <v>78.375518688873285</v>
      </c>
      <c r="H27" s="10">
        <f t="shared" si="5"/>
        <v>78.375518688873285</v>
      </c>
      <c r="I27" s="10">
        <v>1083385.6000000001</v>
      </c>
      <c r="J27" s="10">
        <v>1083385.6000000001</v>
      </c>
      <c r="K27" s="11">
        <f>E27/I27*100</f>
        <v>132.31986838296538</v>
      </c>
      <c r="L27" s="11">
        <f t="shared" si="7"/>
        <v>132.31986838296538</v>
      </c>
    </row>
    <row r="28" spans="1:12" ht="51" x14ac:dyDescent="0.25">
      <c r="A28" s="12" t="s">
        <v>43</v>
      </c>
      <c r="B28" s="9" t="s">
        <v>44</v>
      </c>
      <c r="C28" s="10">
        <v>17288.099999999999</v>
      </c>
      <c r="D28" s="10">
        <v>17288.099999999999</v>
      </c>
      <c r="E28" s="10">
        <v>9867</v>
      </c>
      <c r="F28" s="10">
        <v>9867</v>
      </c>
      <c r="G28" s="10">
        <f t="shared" si="4"/>
        <v>57.073941034584486</v>
      </c>
      <c r="H28" s="10">
        <f t="shared" si="5"/>
        <v>57.073941034584486</v>
      </c>
      <c r="I28" s="10">
        <v>8875.9</v>
      </c>
      <c r="J28" s="10">
        <v>8875.9</v>
      </c>
      <c r="K28" s="11">
        <f>E28/I28*100</f>
        <v>111.16619159747181</v>
      </c>
      <c r="L28" s="11">
        <f t="shared" si="7"/>
        <v>111.16619159747181</v>
      </c>
    </row>
    <row r="29" spans="1:12" x14ac:dyDescent="0.25">
      <c r="A29" s="2"/>
      <c r="B29" s="3" t="s">
        <v>45</v>
      </c>
      <c r="C29" s="5">
        <v>287963.40000000002</v>
      </c>
      <c r="D29" s="5">
        <v>287963.40000000002</v>
      </c>
      <c r="E29" s="5">
        <v>207670.6</v>
      </c>
      <c r="F29" s="5">
        <v>207670.6</v>
      </c>
      <c r="G29" s="4">
        <f t="shared" si="4"/>
        <v>72.117012092508972</v>
      </c>
      <c r="H29" s="4">
        <f t="shared" si="5"/>
        <v>72.117012092508972</v>
      </c>
      <c r="I29" s="5">
        <v>211232.6</v>
      </c>
      <c r="J29" s="5">
        <v>211232.6</v>
      </c>
      <c r="K29" s="5">
        <f t="shared" si="6"/>
        <v>98.313707259201465</v>
      </c>
      <c r="L29" s="5">
        <f t="shared" si="7"/>
        <v>98.313707259201465</v>
      </c>
    </row>
    <row r="30" spans="1:12" ht="14.25" customHeight="1" x14ac:dyDescent="0.25">
      <c r="A30" s="2"/>
      <c r="B30" s="3" t="s">
        <v>46</v>
      </c>
      <c r="C30" s="20">
        <f>C5-C6</f>
        <v>2332113.1000000015</v>
      </c>
      <c r="D30" s="20">
        <v>2192813.1</v>
      </c>
      <c r="E30" s="20">
        <f>E5-E6</f>
        <v>1676157.799999997</v>
      </c>
      <c r="F30" s="20">
        <v>1559402.6</v>
      </c>
      <c r="G30" s="4">
        <f t="shared" si="4"/>
        <v>71.872920742994665</v>
      </c>
      <c r="H30" s="4">
        <f t="shared" si="5"/>
        <v>71.114250457551535</v>
      </c>
      <c r="I30" s="4">
        <f>I5-I6</f>
        <v>1829704.299999997</v>
      </c>
      <c r="J30" s="5">
        <v>1713315.8</v>
      </c>
      <c r="K30" s="5">
        <f t="shared" si="6"/>
        <v>91.608124875697115</v>
      </c>
      <c r="L30" s="5">
        <f t="shared" si="7"/>
        <v>91.016647368803817</v>
      </c>
    </row>
    <row r="31" spans="1:12" x14ac:dyDescent="0.25">
      <c r="A31" s="2" t="s">
        <v>47</v>
      </c>
      <c r="B31" s="15" t="s">
        <v>48</v>
      </c>
      <c r="C31" s="21">
        <f>C32+C38+C39+C40+C41+C42</f>
        <v>54638000.119539998</v>
      </c>
      <c r="D31" s="21">
        <f>D32+D38+D39+D40+D41+D42</f>
        <v>37096151.21954</v>
      </c>
      <c r="E31" s="21">
        <f>E32+E38+E39+E40+E41+E42</f>
        <v>37755683.867129989</v>
      </c>
      <c r="F31" s="21">
        <f>F32+F38+F39+F40+F41+F42</f>
        <v>24634205.653489999</v>
      </c>
      <c r="G31" s="4">
        <f t="shared" si="4"/>
        <v>69.101511373999855</v>
      </c>
      <c r="H31" s="4">
        <f t="shared" si="5"/>
        <v>66.406365198646796</v>
      </c>
      <c r="I31" s="21">
        <f>I32+I38+I39+I40+I41+I42</f>
        <v>30153017.799999997</v>
      </c>
      <c r="J31" s="21">
        <f>J32+J38+J39+J40+J41+J42</f>
        <v>17818515.799999997</v>
      </c>
      <c r="K31" s="5">
        <f t="shared" si="6"/>
        <v>125.21361582299066</v>
      </c>
      <c r="L31" s="5">
        <f t="shared" si="7"/>
        <v>138.25060364169053</v>
      </c>
    </row>
    <row r="32" spans="1:12" ht="51.75" x14ac:dyDescent="0.25">
      <c r="A32" s="2" t="s">
        <v>49</v>
      </c>
      <c r="B32" s="15" t="s">
        <v>50</v>
      </c>
      <c r="C32" s="4">
        <f>SUM(C33:C37)</f>
        <v>54435978.359030001</v>
      </c>
      <c r="D32" s="4">
        <f>SUM(D33:D37)</f>
        <v>36894129.459030002</v>
      </c>
      <c r="E32" s="4">
        <f>SUM(E33:E37)</f>
        <v>37702070.244599998</v>
      </c>
      <c r="F32" s="4">
        <f>SUM(F33:F37)</f>
        <v>24580541.153730001</v>
      </c>
      <c r="G32" s="4">
        <f t="shared" si="4"/>
        <v>69.259470264202321</v>
      </c>
      <c r="H32" s="4">
        <f t="shared" si="5"/>
        <v>66.624532179370348</v>
      </c>
      <c r="I32" s="4">
        <f>SUM(I33:I37)</f>
        <v>30233475.399999999</v>
      </c>
      <c r="J32" s="4">
        <f>SUM(J33:J37)</f>
        <v>17898973.399999999</v>
      </c>
      <c r="K32" s="5">
        <f t="shared" si="6"/>
        <v>124.70306422198487</v>
      </c>
      <c r="L32" s="5">
        <f t="shared" si="7"/>
        <v>137.32933506527255</v>
      </c>
    </row>
    <row r="33" spans="1:12" ht="26.25" x14ac:dyDescent="0.25">
      <c r="A33" s="12" t="s">
        <v>51</v>
      </c>
      <c r="B33" s="16" t="s">
        <v>52</v>
      </c>
      <c r="C33" s="10">
        <v>19108042.600000001</v>
      </c>
      <c r="D33" s="10">
        <v>19108042.600000001</v>
      </c>
      <c r="E33" s="10">
        <v>15556032.699999999</v>
      </c>
      <c r="F33" s="10">
        <v>15556032.699999999</v>
      </c>
      <c r="G33" s="10">
        <f t="shared" si="4"/>
        <v>81.410916992617544</v>
      </c>
      <c r="H33" s="10">
        <f t="shared" si="5"/>
        <v>81.410916992617544</v>
      </c>
      <c r="I33" s="10">
        <v>13549398.1</v>
      </c>
      <c r="J33" s="10">
        <v>13549398.1</v>
      </c>
      <c r="K33" s="11">
        <f t="shared" si="6"/>
        <v>114.80976929890339</v>
      </c>
      <c r="L33" s="11">
        <f t="shared" si="7"/>
        <v>114.80976929890339</v>
      </c>
    </row>
    <row r="34" spans="1:12" ht="39" x14ac:dyDescent="0.25">
      <c r="A34" s="12" t="s">
        <v>53</v>
      </c>
      <c r="B34" s="16" t="s">
        <v>54</v>
      </c>
      <c r="C34" s="10">
        <v>4703243.8</v>
      </c>
      <c r="D34" s="10">
        <v>4703243.8</v>
      </c>
      <c r="E34" s="10">
        <v>2034325.0613900002</v>
      </c>
      <c r="F34" s="10">
        <v>2034325.0613900002</v>
      </c>
      <c r="G34" s="10">
        <f t="shared" si="4"/>
        <v>43.253659557048692</v>
      </c>
      <c r="H34" s="10">
        <f t="shared" si="5"/>
        <v>43.253659557048692</v>
      </c>
      <c r="I34" s="10">
        <v>1256695.2</v>
      </c>
      <c r="J34" s="10">
        <v>1256695.2</v>
      </c>
      <c r="K34" s="11">
        <f t="shared" si="6"/>
        <v>161.87895532584196</v>
      </c>
      <c r="L34" s="11">
        <f t="shared" si="7"/>
        <v>161.87895532584196</v>
      </c>
    </row>
    <row r="35" spans="1:12" ht="26.25" x14ac:dyDescent="0.25">
      <c r="A35" s="12" t="s">
        <v>55</v>
      </c>
      <c r="B35" s="16" t="s">
        <v>56</v>
      </c>
      <c r="C35" s="10">
        <v>4681005.1449999996</v>
      </c>
      <c r="D35" s="10">
        <v>4681005.1449999996</v>
      </c>
      <c r="E35" s="10">
        <v>3249835.3747800002</v>
      </c>
      <c r="F35" s="10">
        <v>3249835.3747800002</v>
      </c>
      <c r="G35" s="10">
        <f t="shared" si="4"/>
        <v>69.426015868649515</v>
      </c>
      <c r="H35" s="10">
        <f t="shared" si="5"/>
        <v>69.426015868649515</v>
      </c>
      <c r="I35" s="10">
        <v>2567396.5</v>
      </c>
      <c r="J35" s="10">
        <v>2567396.5</v>
      </c>
      <c r="K35" s="11">
        <f t="shared" si="6"/>
        <v>126.58096927295803</v>
      </c>
      <c r="L35" s="11">
        <f t="shared" si="7"/>
        <v>126.58096927295803</v>
      </c>
    </row>
    <row r="36" spans="1:12" x14ac:dyDescent="0.25">
      <c r="A36" s="12" t="s">
        <v>57</v>
      </c>
      <c r="B36" s="16" t="s">
        <v>58</v>
      </c>
      <c r="C36" s="10">
        <v>8401837.9140300006</v>
      </c>
      <c r="D36" s="10">
        <v>8401837.9140300006</v>
      </c>
      <c r="E36" s="10">
        <v>3740348.0175600001</v>
      </c>
      <c r="F36" s="10">
        <v>3740348.0175600001</v>
      </c>
      <c r="G36" s="10">
        <f t="shared" si="4"/>
        <v>44.518212036846066</v>
      </c>
      <c r="H36" s="10">
        <f t="shared" si="5"/>
        <v>44.518212036846066</v>
      </c>
      <c r="I36" s="10">
        <v>525483.6</v>
      </c>
      <c r="J36" s="10">
        <v>525483.6</v>
      </c>
      <c r="K36" s="11">
        <f t="shared" si="6"/>
        <v>711.79157971057521</v>
      </c>
      <c r="L36" s="11">
        <f t="shared" si="7"/>
        <v>711.79157971057521</v>
      </c>
    </row>
    <row r="37" spans="1:12" ht="43.5" customHeight="1" x14ac:dyDescent="0.25">
      <c r="A37" s="12" t="s">
        <v>66</v>
      </c>
      <c r="B37" s="16" t="s">
        <v>67</v>
      </c>
      <c r="C37" s="10">
        <v>17541848.899999999</v>
      </c>
      <c r="D37" s="10">
        <v>0</v>
      </c>
      <c r="E37" s="10">
        <v>13121529.09087</v>
      </c>
      <c r="F37" s="10">
        <v>0</v>
      </c>
      <c r="G37" s="10">
        <f t="shared" si="4"/>
        <v>74.801288995654275</v>
      </c>
      <c r="H37" s="10" t="s">
        <v>68</v>
      </c>
      <c r="I37" s="10">
        <v>12334502</v>
      </c>
      <c r="J37" s="10">
        <v>0</v>
      </c>
      <c r="K37" s="11">
        <f t="shared" si="6"/>
        <v>106.38069612271335</v>
      </c>
      <c r="L37" s="11" t="s">
        <v>68</v>
      </c>
    </row>
    <row r="38" spans="1:12" ht="39" x14ac:dyDescent="0.25">
      <c r="A38" s="2" t="s">
        <v>75</v>
      </c>
      <c r="B38" s="15" t="s">
        <v>59</v>
      </c>
      <c r="C38" s="4">
        <v>214678.20305000001</v>
      </c>
      <c r="D38" s="4">
        <v>214678.20305000001</v>
      </c>
      <c r="E38" s="4">
        <v>75632.091109999994</v>
      </c>
      <c r="F38" s="4">
        <v>75632.091109999994</v>
      </c>
      <c r="G38" s="4">
        <f t="shared" si="4"/>
        <v>35.2304472626803</v>
      </c>
      <c r="H38" s="4">
        <f t="shared" si="5"/>
        <v>35.2304472626803</v>
      </c>
      <c r="I38" s="4">
        <v>-100</v>
      </c>
      <c r="J38" s="4">
        <v>-100</v>
      </c>
      <c r="K38" s="11" t="s">
        <v>68</v>
      </c>
      <c r="L38" s="11" t="s">
        <v>68</v>
      </c>
    </row>
    <row r="39" spans="1:12" ht="26.25" x14ac:dyDescent="0.25">
      <c r="A39" s="2" t="s">
        <v>74</v>
      </c>
      <c r="B39" s="15" t="s">
        <v>60</v>
      </c>
      <c r="C39" s="4">
        <v>0</v>
      </c>
      <c r="D39" s="4">
        <v>0</v>
      </c>
      <c r="E39" s="4">
        <v>0</v>
      </c>
      <c r="F39" s="4">
        <v>0</v>
      </c>
      <c r="G39" s="4" t="s">
        <v>68</v>
      </c>
      <c r="H39" s="4" t="s">
        <v>68</v>
      </c>
      <c r="I39" s="4">
        <v>27.7</v>
      </c>
      <c r="J39" s="4">
        <v>27.7</v>
      </c>
      <c r="K39" s="5">
        <f t="shared" si="6"/>
        <v>0</v>
      </c>
      <c r="L39" s="5">
        <f t="shared" si="7"/>
        <v>0</v>
      </c>
    </row>
    <row r="40" spans="1:12" x14ac:dyDescent="0.25">
      <c r="A40" s="2" t="s">
        <v>73</v>
      </c>
      <c r="B40" s="15" t="s">
        <v>61</v>
      </c>
      <c r="C40" s="4">
        <v>5702.9742900000001</v>
      </c>
      <c r="D40" s="4">
        <v>5702.9742900000001</v>
      </c>
      <c r="E40" s="4">
        <v>5187.7580199999993</v>
      </c>
      <c r="F40" s="4">
        <v>5187.7580199999993</v>
      </c>
      <c r="G40" s="4">
        <f t="shared" si="4"/>
        <v>90.965832146509626</v>
      </c>
      <c r="H40" s="4">
        <f t="shared" si="5"/>
        <v>90.965832146509626</v>
      </c>
      <c r="I40" s="4">
        <v>29302.9</v>
      </c>
      <c r="J40" s="4">
        <v>29302.9</v>
      </c>
      <c r="K40" s="5">
        <f t="shared" si="6"/>
        <v>17.703906507547032</v>
      </c>
      <c r="L40" s="5">
        <f t="shared" si="7"/>
        <v>17.703906507547032</v>
      </c>
    </row>
    <row r="41" spans="1:12" ht="89.25" customHeight="1" x14ac:dyDescent="0.25">
      <c r="A41" s="2" t="s">
        <v>71</v>
      </c>
      <c r="B41" s="15" t="s">
        <v>62</v>
      </c>
      <c r="C41" s="4">
        <v>5161.0563000000002</v>
      </c>
      <c r="D41" s="4">
        <v>91.056300000000007</v>
      </c>
      <c r="E41" s="4">
        <v>1094.3568600000001</v>
      </c>
      <c r="F41" s="4">
        <v>1047.2873399999999</v>
      </c>
      <c r="G41" s="4">
        <f t="shared" si="4"/>
        <v>21.204125597312316</v>
      </c>
      <c r="H41" s="4">
        <f t="shared" si="5"/>
        <v>1150.153630226574</v>
      </c>
      <c r="I41" s="4">
        <v>555.79999999999995</v>
      </c>
      <c r="J41" s="4">
        <v>533.20000000000005</v>
      </c>
      <c r="K41" s="11">
        <f t="shared" si="6"/>
        <v>196.89759985606338</v>
      </c>
      <c r="L41" s="11">
        <f t="shared" si="7"/>
        <v>196.41548012002997</v>
      </c>
    </row>
    <row r="42" spans="1:12" ht="51.75" x14ac:dyDescent="0.25">
      <c r="A42" s="2" t="s">
        <v>72</v>
      </c>
      <c r="B42" s="15" t="s">
        <v>63</v>
      </c>
      <c r="C42" s="4">
        <v>-23520.473129999998</v>
      </c>
      <c r="D42" s="4">
        <v>-18450.473129999998</v>
      </c>
      <c r="E42" s="4">
        <v>-28300.583460000002</v>
      </c>
      <c r="F42" s="4">
        <v>-28202.636710000002</v>
      </c>
      <c r="G42" s="4">
        <f t="shared" si="4"/>
        <v>120.32318951910472</v>
      </c>
      <c r="H42" s="4">
        <f t="shared" si="5"/>
        <v>152.85589974461541</v>
      </c>
      <c r="I42" s="4">
        <v>-110244</v>
      </c>
      <c r="J42" s="4">
        <v>-110221.4</v>
      </c>
      <c r="K42" s="11" t="s">
        <v>68</v>
      </c>
      <c r="L42" s="11" t="s">
        <v>68</v>
      </c>
    </row>
    <row r="44" spans="1:12" x14ac:dyDescent="0.25">
      <c r="D44" s="10">
        <v>1000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2019-11-22T04:30:58Z</cp:lastPrinted>
  <dcterms:created xsi:type="dcterms:W3CDTF">2018-08-06T04:38:07Z</dcterms:created>
  <dcterms:modified xsi:type="dcterms:W3CDTF">2019-11-22T04:31:01Z</dcterms:modified>
</cp:coreProperties>
</file>