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70" windowWidth="15195" windowHeight="11100"/>
  </bookViews>
  <sheets>
    <sheet name="1.10 2019" sheetId="7" r:id="rId1"/>
  </sheets>
  <definedNames>
    <definedName name="_xlnm.Print_Titles" localSheetId="0">'1.10 2019'!$9:$11</definedName>
    <definedName name="_xlnm.Print_Area" localSheetId="0">'1.10 2019'!$A$1:$G$44</definedName>
  </definedNames>
  <calcPr calcId="145621"/>
</workbook>
</file>

<file path=xl/calcChain.xml><?xml version="1.0" encoding="utf-8"?>
<calcChain xmlns="http://schemas.openxmlformats.org/spreadsheetml/2006/main">
  <c r="G43" i="7" l="1"/>
  <c r="G33" i="7"/>
  <c r="G28" i="7"/>
  <c r="G22" i="7"/>
  <c r="E33" i="7"/>
  <c r="E32" i="7"/>
  <c r="E30" i="7"/>
  <c r="E27" i="7"/>
  <c r="E12" i="7"/>
  <c r="D36" i="7"/>
  <c r="E21" i="7"/>
  <c r="E19" i="7"/>
  <c r="E18" i="7"/>
  <c r="E17" i="7"/>
  <c r="E16" i="7"/>
  <c r="E15" i="7"/>
  <c r="E14" i="7"/>
  <c r="E13" i="7"/>
  <c r="F12" i="7"/>
  <c r="F36" i="7"/>
  <c r="F35" i="7" s="1"/>
  <c r="E34" i="7" l="1"/>
  <c r="E20" i="7" l="1"/>
  <c r="E22" i="7"/>
  <c r="E24" i="7"/>
  <c r="E28" i="7"/>
  <c r="E29" i="7"/>
  <c r="E31" i="7"/>
  <c r="G16" i="7"/>
  <c r="G17" i="7"/>
  <c r="G20" i="7"/>
  <c r="G21" i="7"/>
  <c r="G24" i="7"/>
  <c r="G25" i="7"/>
  <c r="G27" i="7"/>
  <c r="G29" i="7"/>
  <c r="G31" i="7"/>
  <c r="G32" i="7"/>
  <c r="G34" i="7"/>
  <c r="G13" i="7"/>
  <c r="G14" i="7"/>
  <c r="C19" i="7" l="1"/>
  <c r="E43" i="7" l="1"/>
  <c r="E42" i="7"/>
  <c r="E41" i="7"/>
  <c r="E40" i="7"/>
  <c r="E39" i="7"/>
  <c r="E38" i="7"/>
  <c r="E37" i="7"/>
  <c r="G42" i="7"/>
  <c r="G40" i="7"/>
  <c r="G39" i="7"/>
  <c r="G38" i="7"/>
  <c r="G37" i="7"/>
  <c r="C36" i="7"/>
  <c r="C35" i="7" s="1"/>
  <c r="C12" i="7" s="1"/>
  <c r="E36" i="7" l="1"/>
  <c r="D35" i="7"/>
  <c r="D15" i="7"/>
  <c r="E35" i="7" l="1"/>
  <c r="G35" i="7"/>
  <c r="G36" i="7"/>
  <c r="F19" i="7" l="1"/>
  <c r="D19" i="7"/>
  <c r="D18" i="7" l="1"/>
  <c r="G19" i="7"/>
  <c r="F18" i="7"/>
  <c r="C18" i="7"/>
  <c r="F30" i="7"/>
  <c r="D30" i="7"/>
  <c r="C30" i="7"/>
  <c r="G30" i="7" l="1"/>
  <c r="G18" i="7"/>
  <c r="F26" i="7"/>
  <c r="F23" i="7"/>
  <c r="F15" i="7"/>
  <c r="D26" i="7"/>
  <c r="C26" i="7"/>
  <c r="D23" i="7"/>
  <c r="C23" i="7"/>
  <c r="C15" i="7"/>
  <c r="F33" i="7" l="1"/>
  <c r="G23" i="7"/>
  <c r="E23" i="7"/>
  <c r="E26" i="7"/>
  <c r="G26" i="7"/>
  <c r="G15" i="7"/>
  <c r="C33" i="7" l="1"/>
  <c r="D12" i="7"/>
  <c r="D33" i="7"/>
  <c r="G12" i="7" l="1"/>
</calcChain>
</file>

<file path=xl/sharedStrings.xml><?xml version="1.0" encoding="utf-8"?>
<sst xmlns="http://schemas.openxmlformats.org/spreadsheetml/2006/main" count="81" uniqueCount="77">
  <si>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</si>
  <si>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</si>
  <si>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</si>
  <si>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</si>
  <si>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</si>
  <si>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</si>
  <si>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</si>
  <si>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</si>
  <si>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</si>
  <si>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</si>
  <si>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</si>
  <si>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</si>
  <si>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</si>
  <si>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</si>
  <si>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</si>
  <si>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Пояснение различий показателей между  первоначальными годовыми бюджетными назначениями и фактическими поступлениями</t>
  </si>
  <si>
    <t>Наименование доходов (объем которых составляет более 10 %)</t>
  </si>
  <si>
    <t xml:space="preserve">НАЛОГОВЫЕ И НЕНАЛОГОВЫЕ ДОХОДЫ </t>
  </si>
  <si>
    <t xml:space="preserve">Рост поступлений обусловлен увеличением количества налогоплательщиков, которые применяют упрощенную систему налогообложения. </t>
  </si>
  <si>
    <t>Фактическое исполнение сложилось вследствие ошибочного зачисления налога.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</si>
  <si>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</si>
  <si>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</si>
  <si>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</si>
  <si>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Перевыполнение плана обусловлено увеличением поступлений налога от кредитных организаций и организаций, осуществляющих добычу полезных ископаемых</t>
  </si>
  <si>
    <t>Перевыполнение плана обусловлено  перечислением налоговыми агентами налога на доходы физических лиц, сокращением имущественных налоговых вычетов, темпом роста среднемесячной начисленной заработной платы за январь-декабрь на 5,9 процента</t>
  </si>
  <si>
    <t>Рост поступлений обусловлен увеличением количества транспортных средств организаций, учтенных в базе данных налоговых органов</t>
  </si>
  <si>
    <t>тыс.рублей</t>
  </si>
  <si>
    <t>Перевыполнение поступлений обусловлено фактическим перечислением доходов от уплаты акцизов на нефтепродукты через Межрегиональное операционное управление Федерального казначейства.</t>
  </si>
  <si>
    <t>Снижение поступлений обусловлено снижением ставки с 1,6 % до 1,0 % для железнодорожных путей общего пользования (Федеральный закон от 28.12.2016 года № 464-ФЗ).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</si>
  <si>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</si>
  <si>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</si>
  <si>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</si>
  <si>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</si>
  <si>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</si>
  <si>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</si>
  <si>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</si>
  <si>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</si>
  <si>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</si>
  <si>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</si>
  <si>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</si>
  <si>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</si>
  <si>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</si>
  <si>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</si>
  <si>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</si>
  <si>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</si>
  <si>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</si>
  <si>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</si>
  <si>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 xml:space="preserve">Темп роста к соответствующему периоду прошлого года 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</si>
  <si>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</si>
  <si>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</si>
  <si>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</si>
  <si>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</si>
  <si>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</si>
  <si>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</si>
  <si>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</si>
  <si>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</si>
  <si>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</si>
  <si>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</si>
  <si>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</si>
  <si>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</si>
  <si>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</si>
  <si>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</si>
  <si>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</si>
  <si>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</si>
  <si>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</si>
  <si>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</si>
  <si>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</si>
  <si>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</si>
  <si>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</si>
  <si>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</si>
  <si>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</si>
  <si>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</si>
  <si>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2 03 00000 00 0000 000</t>
  </si>
  <si>
    <t>Фактическое поступление на 01.10.2019 года, тыс. руб.</t>
  </si>
  <si>
    <t>% исполнения уточненных  годовых бюджетных назначений на 01.10.2019 года</t>
  </si>
  <si>
    <t>Фактическое поступление на 01.10.2018 года, тыс. руб.</t>
  </si>
  <si>
    <t>Сведения об исполнении доходов бюджета Забайкальского края по состоянию на 01.10.2019 года 
(в сравнении с запланированными значениями на 2019 год и исполнением на 01.10.2018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</si>
</sst>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63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center" vertical="center"/>
    </xf>
    <xf numFmtId="0" fontId="24" fillId="0" borderId="10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justify" vertical="center"/>
    </xf>
    <xf numFmtId="164" fontId="23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vertical="center" wrapText="1"/>
    </xf>
    <xf numFmtId="164" fontId="22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right" vertical="center"/>
    </xf>
    <xf numFmtId="164" fontId="22" fillId="14" borderId="10" xfId="0" applyNumberFormat="1" applyFont="1" applyFill="1" applyBorder="1" applyAlignment="1">
      <alignment horizontal="justify" vertical="center" wrapText="1"/>
    </xf>
    <xf numFmtId="165" fontId="25" fillId="14" borderId="0" xfId="0" applyNumberFormat="1" applyFont="1" applyFill="1" applyAlignment="1">
      <alignment horizontal="center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/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justify" vertical="center"/>
    </xf>
    <xf numFmtId="0" fontId="22" fillId="14" borderId="10" xfId="0" applyNumberFormat="1" applyFont="1" applyFill="1" applyBorder="1" applyAlignment="1">
      <alignment horizontal="center"/>
    </xf>
    <xf numFmtId="0" fontId="25" fillId="14" borderId="10" xfId="0" applyFont="1" applyFill="1" applyBorder="1" applyAlignment="1">
      <alignment vertical="center"/>
    </xf>
    <xf numFmtId="0" fontId="25" fillId="14" borderId="10" xfId="0" applyFont="1" applyFill="1" applyBorder="1" applyAlignment="1">
      <alignment wrapText="1"/>
    </xf>
    <xf numFmtId="0" fontId="20" fillId="14" borderId="10" xfId="0" applyFont="1" applyFill="1" applyBorder="1" applyAlignment="1">
      <alignment vertical="center"/>
    </xf>
    <xf numFmtId="0" fontId="20" fillId="14" borderId="10" xfId="0" applyFont="1" applyFill="1" applyBorder="1" applyAlignment="1">
      <alignment wrapText="1"/>
    </xf>
    <xf numFmtId="0" fontId="20" fillId="14" borderId="0" xfId="0" applyFont="1" applyFill="1" applyAlignment="1">
      <alignment horizontal="right"/>
    </xf>
    <xf numFmtId="2" fontId="23" fillId="0" borderId="12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abSelected="1" topLeftCell="A4" zoomScaleNormal="100" workbookViewId="0">
      <selection activeCell="A8" sqref="A8"/>
    </sheetView>
  </sheetViews>
  <sheetFormatPr defaultRowHeight="15.75" x14ac:dyDescent="0.25"/>
  <cols>
    <col min="1" max="1" width="21" style="10" customWidth="1"/>
    <col min="2" max="2" width="38.28515625" style="11" customWidth="1"/>
    <col min="3" max="3" width="18.28515625" style="10" customWidth="1"/>
    <col min="4" max="6" width="15.140625" style="12" customWidth="1"/>
    <col min="7" max="7" width="13.28515625" style="13" customWidth="1"/>
    <col min="8" max="8" width="41.42578125" style="33" hidden="1" customWidth="1"/>
    <col min="9" max="16384" width="9.140625" style="10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D4" s="51"/>
      <c r="E4" s="51"/>
      <c r="F4" s="51"/>
      <c r="G4" s="51"/>
    </row>
    <row r="5" spans="1:8" ht="2.25" customHeight="1" x14ac:dyDescent="0.25">
      <c r="D5" s="41"/>
      <c r="E5" s="41"/>
      <c r="F5" s="41"/>
      <c r="G5" s="41"/>
    </row>
    <row r="6" spans="1:8" ht="2.25" customHeight="1" x14ac:dyDescent="0.25">
      <c r="D6" s="41"/>
      <c r="E6" s="41"/>
      <c r="F6" s="41"/>
      <c r="G6" s="41"/>
    </row>
    <row r="7" spans="1:8" s="9" customFormat="1" ht="38.25" customHeight="1" x14ac:dyDescent="0.3">
      <c r="A7" s="54" t="s">
        <v>76</v>
      </c>
      <c r="B7" s="54"/>
      <c r="C7" s="54"/>
      <c r="D7" s="54"/>
      <c r="E7" s="54"/>
      <c r="F7" s="54"/>
      <c r="G7" s="54"/>
      <c r="H7" s="42"/>
    </row>
    <row r="8" spans="1:8" ht="15" customHeight="1" x14ac:dyDescent="0.25">
      <c r="G8" s="43" t="s">
        <v>26</v>
      </c>
      <c r="H8" s="35" t="s">
        <v>26</v>
      </c>
    </row>
    <row r="9" spans="1:8" s="18" customFormat="1" ht="42" customHeight="1" x14ac:dyDescent="0.2">
      <c r="A9" s="55" t="s">
        <v>45</v>
      </c>
      <c r="B9" s="55" t="s">
        <v>16</v>
      </c>
      <c r="C9" s="59" t="s">
        <v>46</v>
      </c>
      <c r="D9" s="60" t="s">
        <v>73</v>
      </c>
      <c r="E9" s="57" t="s">
        <v>74</v>
      </c>
      <c r="F9" s="57" t="s">
        <v>75</v>
      </c>
      <c r="G9" s="62" t="s">
        <v>47</v>
      </c>
      <c r="H9" s="52" t="s">
        <v>15</v>
      </c>
    </row>
    <row r="10" spans="1:8" s="18" customFormat="1" ht="46.5" customHeight="1" x14ac:dyDescent="0.2">
      <c r="A10" s="56"/>
      <c r="B10" s="56"/>
      <c r="C10" s="59"/>
      <c r="D10" s="61"/>
      <c r="E10" s="58"/>
      <c r="F10" s="58"/>
      <c r="G10" s="62"/>
      <c r="H10" s="53"/>
    </row>
    <row r="11" spans="1:8" s="20" customFormat="1" ht="11.25" customHeight="1" x14ac:dyDescent="0.2">
      <c r="A11" s="46">
        <v>1</v>
      </c>
      <c r="B11" s="15">
        <v>2</v>
      </c>
      <c r="C11" s="46">
        <v>3</v>
      </c>
      <c r="D11" s="15">
        <v>4</v>
      </c>
      <c r="E11" s="46">
        <v>5</v>
      </c>
      <c r="F11" s="15">
        <v>6</v>
      </c>
      <c r="G11" s="46">
        <v>7</v>
      </c>
      <c r="H11" s="27">
        <v>7</v>
      </c>
    </row>
    <row r="12" spans="1:8" s="7" customFormat="1" ht="16.5" customHeight="1" x14ac:dyDescent="0.2">
      <c r="A12" s="38"/>
      <c r="B12" s="16" t="s">
        <v>48</v>
      </c>
      <c r="C12" s="5">
        <f>C13+C35</f>
        <v>74689283.199999988</v>
      </c>
      <c r="D12" s="5">
        <f>D13+D35</f>
        <v>51313325.599999994</v>
      </c>
      <c r="E12" s="5">
        <f t="shared" ref="E12:E19" si="0">D12/C12*100</f>
        <v>68.702393973436884</v>
      </c>
      <c r="F12" s="5">
        <f>F13+F35</f>
        <v>41517706.899999999</v>
      </c>
      <c r="G12" s="5">
        <f t="shared" ref="G12:G34" si="1">D12/F12*100</f>
        <v>123.59383364691558</v>
      </c>
      <c r="H12" s="28"/>
    </row>
    <row r="13" spans="1:8" s="7" customFormat="1" ht="16.5" customHeight="1" x14ac:dyDescent="0.2">
      <c r="A13" s="39" t="s">
        <v>32</v>
      </c>
      <c r="B13" s="1" t="s">
        <v>17</v>
      </c>
      <c r="C13" s="5">
        <v>37533472</v>
      </c>
      <c r="D13" s="5">
        <v>26633686.399999999</v>
      </c>
      <c r="E13" s="5">
        <f t="shared" si="0"/>
        <v>70.959825938831344</v>
      </c>
      <c r="F13" s="5">
        <v>23699058.800000001</v>
      </c>
      <c r="G13" s="5">
        <f t="shared" si="1"/>
        <v>112.38288669928107</v>
      </c>
      <c r="H13" s="29"/>
    </row>
    <row r="14" spans="1:8" s="7" customFormat="1" ht="16.5" customHeight="1" x14ac:dyDescent="0.2">
      <c r="A14" s="39"/>
      <c r="B14" s="1" t="s">
        <v>29</v>
      </c>
      <c r="C14" s="5">
        <v>36633518.700000003</v>
      </c>
      <c r="D14" s="5">
        <v>26027249.899999999</v>
      </c>
      <c r="E14" s="5">
        <f t="shared" si="0"/>
        <v>71.047638402259167</v>
      </c>
      <c r="F14" s="5">
        <v>22802332.699999999</v>
      </c>
      <c r="G14" s="5">
        <f t="shared" si="1"/>
        <v>114.14292670152997</v>
      </c>
      <c r="H14" s="29"/>
    </row>
    <row r="15" spans="1:8" s="7" customFormat="1" ht="20.25" customHeight="1" x14ac:dyDescent="0.2">
      <c r="A15" s="39" t="s">
        <v>33</v>
      </c>
      <c r="B15" s="1" t="s">
        <v>0</v>
      </c>
      <c r="C15" s="5">
        <f>C16+C17</f>
        <v>24515988</v>
      </c>
      <c r="D15" s="5">
        <f>D16+D17</f>
        <v>17136833.800000001</v>
      </c>
      <c r="E15" s="5">
        <f t="shared" si="0"/>
        <v>69.900645244238163</v>
      </c>
      <c r="F15" s="37">
        <f>F16+F17</f>
        <v>14679088.4</v>
      </c>
      <c r="G15" s="5">
        <f t="shared" si="1"/>
        <v>116.74317459659143</v>
      </c>
      <c r="H15" s="29"/>
    </row>
    <row r="16" spans="1:8" s="6" customFormat="1" ht="18" customHeight="1" x14ac:dyDescent="0.2">
      <c r="A16" s="40" t="s">
        <v>34</v>
      </c>
      <c r="B16" s="2" t="s">
        <v>1</v>
      </c>
      <c r="C16" s="3">
        <v>9526403.5</v>
      </c>
      <c r="D16" s="4">
        <v>7103423.9000000004</v>
      </c>
      <c r="E16" s="3">
        <f t="shared" si="0"/>
        <v>74.565641692586297</v>
      </c>
      <c r="F16" s="3">
        <v>5252473.5</v>
      </c>
      <c r="G16" s="3">
        <f t="shared" si="1"/>
        <v>135.23959521166552</v>
      </c>
      <c r="H16" s="30" t="s">
        <v>23</v>
      </c>
    </row>
    <row r="17" spans="1:8" s="6" customFormat="1" ht="18.75" customHeight="1" x14ac:dyDescent="0.2">
      <c r="A17" s="40" t="s">
        <v>35</v>
      </c>
      <c r="B17" s="2" t="s">
        <v>2</v>
      </c>
      <c r="C17" s="3">
        <v>14989584.5</v>
      </c>
      <c r="D17" s="4">
        <v>10033409.9</v>
      </c>
      <c r="E17" s="3">
        <f t="shared" si="0"/>
        <v>66.935877375386895</v>
      </c>
      <c r="F17" s="3">
        <v>9426614.9000000004</v>
      </c>
      <c r="G17" s="3">
        <f t="shared" si="1"/>
        <v>106.43704029958836</v>
      </c>
      <c r="H17" s="31" t="s">
        <v>24</v>
      </c>
    </row>
    <row r="18" spans="1:8" s="7" customFormat="1" ht="24" x14ac:dyDescent="0.2">
      <c r="A18" s="39" t="s">
        <v>36</v>
      </c>
      <c r="B18" s="1" t="s">
        <v>3</v>
      </c>
      <c r="C18" s="5">
        <f>C19</f>
        <v>3546551.6</v>
      </c>
      <c r="D18" s="5">
        <f>D19</f>
        <v>2569390</v>
      </c>
      <c r="E18" s="5">
        <f t="shared" si="0"/>
        <v>72.447557227138603</v>
      </c>
      <c r="F18" s="5">
        <f>F19</f>
        <v>1913379.1</v>
      </c>
      <c r="G18" s="5">
        <f t="shared" si="1"/>
        <v>134.28546386860816</v>
      </c>
      <c r="H18" s="29"/>
    </row>
    <row r="19" spans="1:8" s="6" customFormat="1" ht="32.25" customHeight="1" x14ac:dyDescent="0.2">
      <c r="A19" s="40" t="s">
        <v>37</v>
      </c>
      <c r="B19" s="2" t="s">
        <v>4</v>
      </c>
      <c r="C19" s="3">
        <f>SUM(C20:C22)</f>
        <v>3546551.6</v>
      </c>
      <c r="D19" s="3">
        <f>SUM(D20:D22)</f>
        <v>2569390</v>
      </c>
      <c r="E19" s="3">
        <f t="shared" si="0"/>
        <v>72.447557227138603</v>
      </c>
      <c r="F19" s="3">
        <f>SUM(F20:F22)</f>
        <v>1913379.1</v>
      </c>
      <c r="G19" s="3">
        <f t="shared" si="1"/>
        <v>134.28546386860816</v>
      </c>
      <c r="H19" s="31" t="s">
        <v>27</v>
      </c>
    </row>
    <row r="20" spans="1:8" s="6" customFormat="1" ht="13.5" customHeight="1" x14ac:dyDescent="0.2">
      <c r="A20" s="40"/>
      <c r="B20" s="44" t="s">
        <v>68</v>
      </c>
      <c r="C20" s="3">
        <v>76755</v>
      </c>
      <c r="D20" s="4">
        <v>27634.400000000001</v>
      </c>
      <c r="E20" s="3">
        <f t="shared" ref="E20:E31" si="2">D20/C20*100</f>
        <v>36.003387401472217</v>
      </c>
      <c r="F20" s="3">
        <v>42825</v>
      </c>
      <c r="G20" s="3">
        <f t="shared" si="1"/>
        <v>64.528663164039699</v>
      </c>
      <c r="H20" s="31"/>
    </row>
    <row r="21" spans="1:8" s="6" customFormat="1" ht="15.75" customHeight="1" x14ac:dyDescent="0.2">
      <c r="A21" s="40"/>
      <c r="B21" s="44" t="s">
        <v>49</v>
      </c>
      <c r="C21" s="3">
        <v>789912.4</v>
      </c>
      <c r="D21" s="4">
        <v>562292</v>
      </c>
      <c r="E21" s="3">
        <f>D21/C21*100</f>
        <v>71.184095856705127</v>
      </c>
      <c r="F21" s="3">
        <v>175010.6</v>
      </c>
      <c r="G21" s="3">
        <f t="shared" si="1"/>
        <v>321.29025327608724</v>
      </c>
      <c r="H21" s="31"/>
    </row>
    <row r="22" spans="1:8" s="6" customFormat="1" ht="15.75" customHeight="1" x14ac:dyDescent="0.2">
      <c r="A22" s="40"/>
      <c r="B22" s="44" t="s">
        <v>50</v>
      </c>
      <c r="C22" s="3">
        <v>2679884.2000000002</v>
      </c>
      <c r="D22" s="4">
        <v>1979463.6</v>
      </c>
      <c r="E22" s="3">
        <f t="shared" si="2"/>
        <v>73.86377366604124</v>
      </c>
      <c r="F22" s="3">
        <v>1695543.5</v>
      </c>
      <c r="G22" s="3">
        <f>D22/F22*100</f>
        <v>116.74507908526085</v>
      </c>
      <c r="H22" s="31"/>
    </row>
    <row r="23" spans="1:8" s="7" customFormat="1" ht="20.25" customHeight="1" x14ac:dyDescent="0.2">
      <c r="A23" s="39" t="s">
        <v>38</v>
      </c>
      <c r="B23" s="1" t="s">
        <v>5</v>
      </c>
      <c r="C23" s="5">
        <f>C24+C25</f>
        <v>1700345.2</v>
      </c>
      <c r="D23" s="5">
        <f>D24+D25</f>
        <v>1285471.0250000001</v>
      </c>
      <c r="E23" s="5">
        <f t="shared" si="2"/>
        <v>75.600591279935401</v>
      </c>
      <c r="F23" s="5">
        <f>F24+F25</f>
        <v>1090470.0815099999</v>
      </c>
      <c r="G23" s="5">
        <f t="shared" si="1"/>
        <v>117.88228276927852</v>
      </c>
      <c r="H23" s="29"/>
    </row>
    <row r="24" spans="1:8" s="6" customFormat="1" ht="24" customHeight="1" x14ac:dyDescent="0.2">
      <c r="A24" s="40" t="s">
        <v>44</v>
      </c>
      <c r="B24" s="2" t="s">
        <v>13</v>
      </c>
      <c r="C24" s="3">
        <v>1700345.2</v>
      </c>
      <c r="D24" s="4">
        <v>1285473.3</v>
      </c>
      <c r="E24" s="3">
        <f t="shared" si="2"/>
        <v>75.600725076296285</v>
      </c>
      <c r="F24" s="3">
        <v>1090467.8999999999</v>
      </c>
      <c r="G24" s="3">
        <f t="shared" si="1"/>
        <v>117.88272722195676</v>
      </c>
      <c r="H24" s="31" t="s">
        <v>18</v>
      </c>
    </row>
    <row r="25" spans="1:8" s="6" customFormat="1" ht="15" customHeight="1" x14ac:dyDescent="0.2">
      <c r="A25" s="40" t="s">
        <v>39</v>
      </c>
      <c r="B25" s="2" t="s">
        <v>14</v>
      </c>
      <c r="C25" s="3">
        <v>0</v>
      </c>
      <c r="D25" s="4">
        <v>-2.2749999999999999</v>
      </c>
      <c r="E25" s="3"/>
      <c r="F25" s="3">
        <v>2.1815099999999998</v>
      </c>
      <c r="G25" s="3">
        <f t="shared" si="1"/>
        <v>-104.28556366920161</v>
      </c>
      <c r="H25" s="31" t="s">
        <v>19</v>
      </c>
    </row>
    <row r="26" spans="1:8" s="7" customFormat="1" ht="15" customHeight="1" x14ac:dyDescent="0.2">
      <c r="A26" s="39" t="s">
        <v>40</v>
      </c>
      <c r="B26" s="1" t="s">
        <v>6</v>
      </c>
      <c r="C26" s="5">
        <f>C27+C28+C29</f>
        <v>5603551.4000000004</v>
      </c>
      <c r="D26" s="5">
        <f>D27+D28+D29</f>
        <v>4084532</v>
      </c>
      <c r="E26" s="5">
        <f t="shared" si="2"/>
        <v>72.891844982451659</v>
      </c>
      <c r="F26" s="5">
        <f>F27+F28+F29</f>
        <v>4391780.3</v>
      </c>
      <c r="G26" s="5">
        <f t="shared" si="1"/>
        <v>93.004014795548855</v>
      </c>
      <c r="H26" s="29"/>
    </row>
    <row r="27" spans="1:8" s="6" customFormat="1" ht="15" customHeight="1" x14ac:dyDescent="0.2">
      <c r="A27" s="40" t="s">
        <v>41</v>
      </c>
      <c r="B27" s="8" t="s">
        <v>11</v>
      </c>
      <c r="C27" s="3">
        <v>5008546</v>
      </c>
      <c r="D27" s="4">
        <v>3818369.4</v>
      </c>
      <c r="E27" s="3">
        <f>D27/C27*100</f>
        <v>76.237083576750621</v>
      </c>
      <c r="F27" s="3">
        <v>4170697.5</v>
      </c>
      <c r="G27" s="3">
        <f t="shared" si="1"/>
        <v>91.552297907004771</v>
      </c>
      <c r="H27" s="36" t="s">
        <v>28</v>
      </c>
    </row>
    <row r="28" spans="1:8" s="6" customFormat="1" ht="15" customHeight="1" x14ac:dyDescent="0.2">
      <c r="A28" s="40" t="s">
        <v>42</v>
      </c>
      <c r="B28" s="8" t="s">
        <v>8</v>
      </c>
      <c r="C28" s="3">
        <v>592821.4</v>
      </c>
      <c r="D28" s="4">
        <v>264321.59999999998</v>
      </c>
      <c r="E28" s="3">
        <f t="shared" si="2"/>
        <v>44.587054380965327</v>
      </c>
      <c r="F28" s="3">
        <v>219781.8</v>
      </c>
      <c r="G28" s="3">
        <f>D28/F28*100</f>
        <v>120.26546329131892</v>
      </c>
      <c r="H28" s="31" t="s">
        <v>25</v>
      </c>
    </row>
    <row r="29" spans="1:8" s="6" customFormat="1" ht="12.75" x14ac:dyDescent="0.2">
      <c r="A29" s="40" t="s">
        <v>43</v>
      </c>
      <c r="B29" s="8" t="s">
        <v>12</v>
      </c>
      <c r="C29" s="3">
        <v>2184</v>
      </c>
      <c r="D29" s="4">
        <v>1841</v>
      </c>
      <c r="E29" s="3">
        <f t="shared" si="2"/>
        <v>84.294871794871796</v>
      </c>
      <c r="F29" s="3">
        <v>1301</v>
      </c>
      <c r="G29" s="3">
        <f t="shared" si="1"/>
        <v>141.5065334358186</v>
      </c>
      <c r="H29" s="32"/>
    </row>
    <row r="30" spans="1:8" s="6" customFormat="1" ht="24" x14ac:dyDescent="0.2">
      <c r="A30" s="39" t="s">
        <v>69</v>
      </c>
      <c r="B30" s="17" t="s">
        <v>7</v>
      </c>
      <c r="C30" s="5">
        <f>C31+C32</f>
        <v>1146299</v>
      </c>
      <c r="D30" s="5">
        <f>D31+D32</f>
        <v>864603.8</v>
      </c>
      <c r="E30" s="5">
        <f>D30/C30*100</f>
        <v>75.425678640564115</v>
      </c>
      <c r="F30" s="5">
        <f>F31+F32</f>
        <v>642673.29999999993</v>
      </c>
      <c r="G30" s="5">
        <f t="shared" si="1"/>
        <v>134.53239772058373</v>
      </c>
      <c r="H30" s="45"/>
    </row>
    <row r="31" spans="1:8" s="6" customFormat="1" ht="12.75" x14ac:dyDescent="0.2">
      <c r="A31" s="40" t="s">
        <v>70</v>
      </c>
      <c r="B31" s="8" t="s">
        <v>9</v>
      </c>
      <c r="C31" s="3">
        <v>1129010.8999999999</v>
      </c>
      <c r="D31" s="4">
        <v>854736.8</v>
      </c>
      <c r="E31" s="3">
        <f t="shared" si="2"/>
        <v>75.706691582871358</v>
      </c>
      <c r="F31" s="3">
        <v>633797.6</v>
      </c>
      <c r="G31" s="3">
        <f t="shared" si="1"/>
        <v>134.85958293310043</v>
      </c>
      <c r="H31" s="45"/>
    </row>
    <row r="32" spans="1:8" s="6" customFormat="1" ht="36" x14ac:dyDescent="0.2">
      <c r="A32" s="40" t="s">
        <v>71</v>
      </c>
      <c r="B32" s="8" t="s">
        <v>10</v>
      </c>
      <c r="C32" s="3">
        <v>17288.099999999999</v>
      </c>
      <c r="D32" s="4">
        <v>9867</v>
      </c>
      <c r="E32" s="3">
        <f>D32/C32*100</f>
        <v>57.073941034584486</v>
      </c>
      <c r="F32" s="3">
        <v>8875.7000000000007</v>
      </c>
      <c r="G32" s="3">
        <f t="shared" si="1"/>
        <v>111.16869655351127</v>
      </c>
      <c r="H32" s="45"/>
    </row>
    <row r="33" spans="1:8" s="7" customFormat="1" ht="17.25" customHeight="1" x14ac:dyDescent="0.2">
      <c r="A33" s="39"/>
      <c r="B33" s="17" t="s">
        <v>31</v>
      </c>
      <c r="C33" s="5">
        <f>C14-C15-C18-C23-C26-C30</f>
        <v>120783.50000000279</v>
      </c>
      <c r="D33" s="5">
        <f t="shared" ref="D33" si="3">D14-D15-D18-D23-D26-D30</f>
        <v>86419.274999997346</v>
      </c>
      <c r="E33" s="5">
        <f>D33/C33*100</f>
        <v>71.548907756436392</v>
      </c>
      <c r="F33" s="5">
        <f>F14-F15-F18-F23-F26-F30</f>
        <v>84941.51848999958</v>
      </c>
      <c r="G33" s="5">
        <f>D33/F33*100</f>
        <v>101.73973403850998</v>
      </c>
      <c r="H33" s="31"/>
    </row>
    <row r="34" spans="1:8" s="7" customFormat="1" ht="17.25" customHeight="1" x14ac:dyDescent="0.2">
      <c r="A34" s="39"/>
      <c r="B34" s="17" t="s">
        <v>30</v>
      </c>
      <c r="C34" s="5">
        <v>899953.3</v>
      </c>
      <c r="D34" s="5">
        <v>606436.5</v>
      </c>
      <c r="E34" s="5">
        <f>D34/C34*100</f>
        <v>67.38532988322838</v>
      </c>
      <c r="F34" s="5">
        <v>896726.1</v>
      </c>
      <c r="G34" s="5">
        <f t="shared" si="1"/>
        <v>67.627840875825967</v>
      </c>
      <c r="H34" s="31"/>
    </row>
    <row r="35" spans="1:8" s="25" customFormat="1" ht="25.5" x14ac:dyDescent="0.2">
      <c r="A35" s="47" t="s">
        <v>51</v>
      </c>
      <c r="B35" s="48" t="s">
        <v>52</v>
      </c>
      <c r="C35" s="26">
        <f>C36+C41+C42+C43+C44</f>
        <v>37155811.199999996</v>
      </c>
      <c r="D35" s="26">
        <f>D36+D41+D42+D43+D44</f>
        <v>24679639.199999996</v>
      </c>
      <c r="E35" s="5">
        <f t="shared" ref="E35:E43" si="4">D35/C35*100</f>
        <v>66.422016914543903</v>
      </c>
      <c r="F35" s="26">
        <f>F36+F42+F43+F44</f>
        <v>17818648.099999998</v>
      </c>
      <c r="G35" s="5">
        <f>D35/F35*100</f>
        <v>138.50455467494191</v>
      </c>
      <c r="H35" s="34"/>
    </row>
    <row r="36" spans="1:8" s="25" customFormat="1" ht="26.25" customHeight="1" x14ac:dyDescent="0.2">
      <c r="A36" s="47" t="s">
        <v>53</v>
      </c>
      <c r="B36" s="48" t="s">
        <v>54</v>
      </c>
      <c r="C36" s="26">
        <f>SUM(C37:C40)</f>
        <v>36894129.399999999</v>
      </c>
      <c r="D36" s="26">
        <f>SUM(D37:D40)</f>
        <v>24562454.199999999</v>
      </c>
      <c r="E36" s="5">
        <f t="shared" si="4"/>
        <v>66.575508351743352</v>
      </c>
      <c r="F36" s="26">
        <f>SUM(F37:F40)</f>
        <v>17898973.399999999</v>
      </c>
      <c r="G36" s="5">
        <f t="shared" ref="G36:G38" si="5">D36/F36*100</f>
        <v>137.22828483559846</v>
      </c>
      <c r="H36" s="34"/>
    </row>
    <row r="37" spans="1:8" s="25" customFormat="1" ht="25.5" x14ac:dyDescent="0.2">
      <c r="A37" s="49" t="s">
        <v>55</v>
      </c>
      <c r="B37" s="50" t="s">
        <v>56</v>
      </c>
      <c r="C37" s="4">
        <v>19108042.600000001</v>
      </c>
      <c r="D37" s="4">
        <v>15556032.699999999</v>
      </c>
      <c r="E37" s="3">
        <f t="shared" si="4"/>
        <v>81.410916992617544</v>
      </c>
      <c r="F37" s="4">
        <v>13549398.1</v>
      </c>
      <c r="G37" s="3">
        <f t="shared" si="5"/>
        <v>114.80976929890339</v>
      </c>
      <c r="H37" s="34"/>
    </row>
    <row r="38" spans="1:8" s="25" customFormat="1" ht="38.25" x14ac:dyDescent="0.2">
      <c r="A38" s="49" t="s">
        <v>57</v>
      </c>
      <c r="B38" s="50" t="s">
        <v>58</v>
      </c>
      <c r="C38" s="4">
        <v>4703243.8</v>
      </c>
      <c r="D38" s="4">
        <v>2034325</v>
      </c>
      <c r="E38" s="3">
        <f t="shared" si="4"/>
        <v>43.253658251779335</v>
      </c>
      <c r="F38" s="4">
        <v>1256695.2</v>
      </c>
      <c r="G38" s="3">
        <f t="shared" si="5"/>
        <v>161.87895044080699</v>
      </c>
      <c r="H38" s="34"/>
    </row>
    <row r="39" spans="1:8" s="25" customFormat="1" ht="25.5" x14ac:dyDescent="0.2">
      <c r="A39" s="49" t="s">
        <v>59</v>
      </c>
      <c r="B39" s="50" t="s">
        <v>60</v>
      </c>
      <c r="C39" s="4">
        <v>4681005.0999999996</v>
      </c>
      <c r="D39" s="4">
        <v>3249835.4</v>
      </c>
      <c r="E39" s="3">
        <f t="shared" si="4"/>
        <v>69.426017074837205</v>
      </c>
      <c r="F39" s="4">
        <v>2567396.5</v>
      </c>
      <c r="G39" s="3">
        <f>D39/F39*100</f>
        <v>126.5809702552761</v>
      </c>
      <c r="H39" s="34"/>
    </row>
    <row r="40" spans="1:8" s="25" customFormat="1" x14ac:dyDescent="0.2">
      <c r="A40" s="49" t="s">
        <v>61</v>
      </c>
      <c r="B40" s="50" t="s">
        <v>22</v>
      </c>
      <c r="C40" s="4">
        <v>8401837.9000000004</v>
      </c>
      <c r="D40" s="4">
        <v>3722261.1</v>
      </c>
      <c r="E40" s="3">
        <f t="shared" si="4"/>
        <v>44.302938765338475</v>
      </c>
      <c r="F40" s="4">
        <v>525483.6</v>
      </c>
      <c r="G40" s="3">
        <f>D40/F40*100</f>
        <v>708.34962309004504</v>
      </c>
      <c r="H40" s="34"/>
    </row>
    <row r="41" spans="1:8" s="25" customFormat="1" ht="38.25" x14ac:dyDescent="0.2">
      <c r="A41" s="47" t="s">
        <v>72</v>
      </c>
      <c r="B41" s="48" t="s">
        <v>20</v>
      </c>
      <c r="C41" s="26">
        <v>216066.5</v>
      </c>
      <c r="D41" s="26">
        <v>77020.399999999994</v>
      </c>
      <c r="E41" s="5">
        <f t="shared" si="4"/>
        <v>35.646618055089519</v>
      </c>
      <c r="F41" s="26" t="s">
        <v>62</v>
      </c>
      <c r="G41" s="26" t="s">
        <v>62</v>
      </c>
      <c r="H41" s="34"/>
    </row>
    <row r="42" spans="1:8" s="25" customFormat="1" x14ac:dyDescent="0.2">
      <c r="A42" s="47" t="s">
        <v>63</v>
      </c>
      <c r="B42" s="48" t="s">
        <v>64</v>
      </c>
      <c r="C42" s="26">
        <v>167</v>
      </c>
      <c r="D42" s="26">
        <v>167</v>
      </c>
      <c r="E42" s="5">
        <f t="shared" si="4"/>
        <v>100</v>
      </c>
      <c r="F42" s="26">
        <v>2698.2</v>
      </c>
      <c r="G42" s="5">
        <f>D42/F42*100</f>
        <v>6.1893113927803718</v>
      </c>
      <c r="H42" s="34"/>
    </row>
    <row r="43" spans="1:8" s="25" customFormat="1" ht="89.25" x14ac:dyDescent="0.2">
      <c r="A43" s="47" t="s">
        <v>65</v>
      </c>
      <c r="B43" s="48" t="s">
        <v>66</v>
      </c>
      <c r="C43" s="26">
        <v>54184.4</v>
      </c>
      <c r="D43" s="26">
        <v>68200.2</v>
      </c>
      <c r="E43" s="5">
        <f t="shared" si="4"/>
        <v>125.86685466665682</v>
      </c>
      <c r="F43" s="26">
        <v>27198</v>
      </c>
      <c r="G43" s="5">
        <f>D43/F43*100</f>
        <v>250.75446724023826</v>
      </c>
      <c r="H43" s="34"/>
    </row>
    <row r="44" spans="1:8" s="25" customFormat="1" ht="38.25" x14ac:dyDescent="0.2">
      <c r="A44" s="47" t="s">
        <v>67</v>
      </c>
      <c r="B44" s="48" t="s">
        <v>21</v>
      </c>
      <c r="C44" s="26">
        <v>-8736.1</v>
      </c>
      <c r="D44" s="26">
        <v>-28202.6</v>
      </c>
      <c r="E44" s="5" t="s">
        <v>62</v>
      </c>
      <c r="F44" s="26">
        <v>-110221.5</v>
      </c>
      <c r="G44" s="26" t="s">
        <v>62</v>
      </c>
      <c r="H44" s="34"/>
    </row>
    <row r="45" spans="1:8" s="25" customFormat="1" x14ac:dyDescent="0.25">
      <c r="B45" s="22"/>
      <c r="C45" s="21"/>
      <c r="D45" s="23"/>
      <c r="E45" s="23"/>
      <c r="F45" s="23"/>
      <c r="G45" s="24"/>
      <c r="H45" s="34"/>
    </row>
    <row r="46" spans="1:8" s="25" customFormat="1" x14ac:dyDescent="0.25">
      <c r="B46" s="22"/>
      <c r="C46" s="21"/>
      <c r="D46" s="23"/>
      <c r="E46" s="23"/>
      <c r="F46" s="23"/>
      <c r="G46" s="24"/>
      <c r="H46" s="34"/>
    </row>
    <row r="47" spans="1:8" s="25" customFormat="1" x14ac:dyDescent="0.25">
      <c r="B47" s="22"/>
      <c r="C47" s="21"/>
      <c r="D47" s="23"/>
      <c r="E47" s="23"/>
      <c r="F47" s="23"/>
      <c r="G47" s="24"/>
      <c r="H47" s="34"/>
    </row>
    <row r="48" spans="1:8" s="25" customFormat="1" x14ac:dyDescent="0.25">
      <c r="B48" s="22"/>
      <c r="C48" s="21"/>
      <c r="D48" s="23"/>
      <c r="E48" s="23"/>
      <c r="F48" s="23"/>
      <c r="G48" s="24"/>
      <c r="H48" s="34"/>
    </row>
    <row r="49" spans="2:8" s="25" customFormat="1" x14ac:dyDescent="0.25">
      <c r="B49" s="22"/>
      <c r="C49" s="21"/>
      <c r="D49" s="23"/>
      <c r="E49" s="23"/>
      <c r="F49" s="23"/>
      <c r="G49" s="24"/>
      <c r="H49" s="34"/>
    </row>
    <row r="50" spans="2:8" s="25" customFormat="1" x14ac:dyDescent="0.25">
      <c r="B50" s="22"/>
      <c r="C50" s="21"/>
      <c r="D50" s="23"/>
      <c r="E50" s="23"/>
      <c r="F50" s="23"/>
      <c r="G50" s="24"/>
      <c r="H50" s="34"/>
    </row>
    <row r="51" spans="2:8" s="25" customFormat="1" x14ac:dyDescent="0.25">
      <c r="B51" s="22"/>
      <c r="C51" s="21"/>
      <c r="D51" s="23"/>
      <c r="E51" s="23"/>
      <c r="F51" s="23"/>
      <c r="G51" s="24"/>
      <c r="H51" s="34"/>
    </row>
    <row r="52" spans="2:8" s="25" customFormat="1" x14ac:dyDescent="0.25">
      <c r="B52" s="22"/>
      <c r="C52" s="21"/>
      <c r="D52" s="23"/>
      <c r="E52" s="23"/>
      <c r="F52" s="23"/>
      <c r="G52" s="24"/>
      <c r="H52" s="34"/>
    </row>
    <row r="53" spans="2:8" s="25" customFormat="1" x14ac:dyDescent="0.25">
      <c r="B53" s="22"/>
      <c r="C53" s="21"/>
      <c r="D53" s="23"/>
      <c r="E53" s="23"/>
      <c r="F53" s="23"/>
      <c r="G53" s="24"/>
      <c r="H53" s="34"/>
    </row>
    <row r="54" spans="2:8" s="25" customFormat="1" x14ac:dyDescent="0.25">
      <c r="B54" s="22"/>
      <c r="C54" s="21"/>
      <c r="D54" s="23"/>
      <c r="E54" s="23"/>
      <c r="F54" s="23"/>
      <c r="G54" s="24"/>
      <c r="H54" s="34"/>
    </row>
    <row r="55" spans="2:8" s="25" customFormat="1" x14ac:dyDescent="0.25">
      <c r="B55" s="22"/>
      <c r="C55" s="21"/>
      <c r="D55" s="23"/>
      <c r="E55" s="23"/>
      <c r="F55" s="23"/>
      <c r="G55" s="24"/>
      <c r="H55" s="34"/>
    </row>
    <row r="56" spans="2:8" s="25" customFormat="1" x14ac:dyDescent="0.25">
      <c r="B56" s="22"/>
      <c r="C56" s="21"/>
      <c r="D56" s="23"/>
      <c r="E56" s="23"/>
      <c r="F56" s="23"/>
      <c r="G56" s="24"/>
      <c r="H56" s="34"/>
    </row>
    <row r="57" spans="2:8" s="25" customFormat="1" x14ac:dyDescent="0.25">
      <c r="B57" s="22"/>
      <c r="C57" s="21"/>
      <c r="D57" s="23"/>
      <c r="E57" s="23"/>
      <c r="F57" s="23"/>
      <c r="G57" s="24"/>
      <c r="H57" s="34"/>
    </row>
    <row r="58" spans="2:8" s="25" customFormat="1" x14ac:dyDescent="0.25">
      <c r="B58" s="22"/>
      <c r="C58" s="21"/>
      <c r="D58" s="23"/>
      <c r="E58" s="23"/>
      <c r="F58" s="23"/>
      <c r="G58" s="24"/>
      <c r="H58" s="34"/>
    </row>
    <row r="59" spans="2:8" s="25" customFormat="1" x14ac:dyDescent="0.25">
      <c r="B59" s="22"/>
      <c r="C59" s="21"/>
      <c r="D59" s="23"/>
      <c r="E59" s="23"/>
      <c r="F59" s="23"/>
      <c r="G59" s="24"/>
      <c r="H59" s="34"/>
    </row>
    <row r="60" spans="2:8" s="25" customFormat="1" x14ac:dyDescent="0.25">
      <c r="B60" s="22"/>
      <c r="C60" s="21"/>
      <c r="D60" s="23"/>
      <c r="E60" s="23"/>
      <c r="F60" s="23"/>
      <c r="G60" s="24"/>
      <c r="H60" s="34"/>
    </row>
    <row r="61" spans="2:8" s="14" customFormat="1" x14ac:dyDescent="0.25">
      <c r="B61" s="19"/>
      <c r="C61" s="10"/>
      <c r="D61" s="12"/>
      <c r="E61" s="12"/>
      <c r="F61" s="12"/>
      <c r="G61" s="13"/>
      <c r="H61" s="33"/>
    </row>
    <row r="62" spans="2:8" s="14" customFormat="1" x14ac:dyDescent="0.25">
      <c r="B62" s="19"/>
      <c r="C62" s="10"/>
      <c r="D62" s="12"/>
      <c r="E62" s="12"/>
      <c r="F62" s="12"/>
      <c r="G62" s="13"/>
      <c r="H62" s="33"/>
    </row>
    <row r="63" spans="2:8" s="14" customFormat="1" x14ac:dyDescent="0.25">
      <c r="B63" s="19"/>
      <c r="C63" s="10"/>
      <c r="D63" s="12"/>
      <c r="E63" s="12"/>
      <c r="F63" s="12"/>
      <c r="G63" s="13"/>
      <c r="H63" s="33"/>
    </row>
    <row r="64" spans="2:8" s="14" customFormat="1" x14ac:dyDescent="0.25">
      <c r="B64" s="19"/>
      <c r="C64" s="10"/>
      <c r="D64" s="12"/>
      <c r="E64" s="12"/>
      <c r="F64" s="12"/>
      <c r="G64" s="13"/>
      <c r="H64" s="33"/>
    </row>
    <row r="65" spans="2:8" s="14" customFormat="1" x14ac:dyDescent="0.25">
      <c r="B65" s="19"/>
      <c r="C65" s="10"/>
      <c r="D65" s="12"/>
      <c r="E65" s="12"/>
      <c r="F65" s="12"/>
      <c r="G65" s="13"/>
      <c r="H65" s="33"/>
    </row>
    <row r="66" spans="2:8" s="14" customFormat="1" x14ac:dyDescent="0.25">
      <c r="B66" s="19"/>
      <c r="C66" s="10"/>
      <c r="D66" s="12"/>
      <c r="E66" s="12"/>
      <c r="F66" s="12"/>
      <c r="G66" s="13"/>
      <c r="H66" s="33"/>
    </row>
    <row r="67" spans="2:8" s="14" customFormat="1" x14ac:dyDescent="0.25">
      <c r="B67" s="19"/>
      <c r="C67" s="10"/>
      <c r="D67" s="12"/>
      <c r="E67" s="12"/>
      <c r="F67" s="12"/>
      <c r="G67" s="13"/>
      <c r="H67" s="33"/>
    </row>
    <row r="68" spans="2:8" s="14" customFormat="1" x14ac:dyDescent="0.25">
      <c r="B68" s="19"/>
      <c r="C68" s="10"/>
      <c r="D68" s="12"/>
      <c r="E68" s="12"/>
      <c r="F68" s="12"/>
      <c r="G68" s="13"/>
      <c r="H68" s="33"/>
    </row>
    <row r="69" spans="2:8" s="14" customFormat="1" x14ac:dyDescent="0.25">
      <c r="B69" s="19"/>
      <c r="C69" s="10"/>
      <c r="D69" s="12"/>
      <c r="E69" s="12"/>
      <c r="F69" s="12"/>
      <c r="G69" s="13"/>
      <c r="H69" s="33"/>
    </row>
    <row r="70" spans="2:8" s="14" customFormat="1" x14ac:dyDescent="0.25">
      <c r="B70" s="19"/>
      <c r="C70" s="10"/>
      <c r="D70" s="12"/>
      <c r="E70" s="12"/>
      <c r="F70" s="12"/>
      <c r="G70" s="13"/>
      <c r="H70" s="33"/>
    </row>
    <row r="71" spans="2:8" s="14" customFormat="1" x14ac:dyDescent="0.25">
      <c r="B71" s="19"/>
      <c r="C71" s="10"/>
      <c r="D71" s="12"/>
      <c r="E71" s="12"/>
      <c r="F71" s="12"/>
      <c r="G71" s="13"/>
      <c r="H71" s="33"/>
    </row>
    <row r="72" spans="2:8" s="14" customFormat="1" x14ac:dyDescent="0.25">
      <c r="B72" s="19"/>
      <c r="C72" s="10"/>
      <c r="D72" s="12"/>
      <c r="E72" s="12"/>
      <c r="F72" s="12"/>
      <c r="G72" s="13"/>
      <c r="H72" s="33"/>
    </row>
    <row r="73" spans="2:8" s="14" customFormat="1" x14ac:dyDescent="0.25">
      <c r="B73" s="19"/>
      <c r="C73" s="10"/>
      <c r="D73" s="12"/>
      <c r="E73" s="12"/>
      <c r="F73" s="12"/>
      <c r="G73" s="13"/>
      <c r="H73" s="33"/>
    </row>
    <row r="74" spans="2:8" s="14" customFormat="1" x14ac:dyDescent="0.25">
      <c r="B74" s="19"/>
      <c r="C74" s="10"/>
      <c r="D74" s="12"/>
      <c r="E74" s="12"/>
      <c r="F74" s="12"/>
      <c r="G74" s="13"/>
      <c r="H74" s="33"/>
    </row>
    <row r="75" spans="2:8" s="14" customFormat="1" x14ac:dyDescent="0.25">
      <c r="B75" s="19"/>
      <c r="C75" s="10"/>
      <c r="D75" s="12"/>
      <c r="E75" s="12"/>
      <c r="F75" s="12"/>
      <c r="G75" s="13"/>
      <c r="H75" s="33"/>
    </row>
    <row r="76" spans="2:8" s="14" customFormat="1" x14ac:dyDescent="0.25">
      <c r="B76" s="19"/>
      <c r="C76" s="10"/>
      <c r="D76" s="12"/>
      <c r="E76" s="12"/>
      <c r="F76" s="12"/>
      <c r="G76" s="13"/>
      <c r="H76" s="33"/>
    </row>
    <row r="77" spans="2:8" s="14" customFormat="1" x14ac:dyDescent="0.25">
      <c r="B77" s="19"/>
      <c r="C77" s="10"/>
      <c r="D77" s="12"/>
      <c r="E77" s="12"/>
      <c r="F77" s="12"/>
      <c r="G77" s="13"/>
      <c r="H77" s="33"/>
    </row>
    <row r="78" spans="2:8" s="14" customFormat="1" x14ac:dyDescent="0.25">
      <c r="B78" s="19"/>
      <c r="C78" s="10"/>
      <c r="D78" s="12"/>
      <c r="E78" s="12"/>
      <c r="F78" s="12"/>
      <c r="G78" s="13"/>
      <c r="H78" s="33"/>
    </row>
    <row r="79" spans="2:8" s="14" customFormat="1" x14ac:dyDescent="0.25">
      <c r="B79" s="19"/>
      <c r="C79" s="10"/>
      <c r="D79" s="12"/>
      <c r="E79" s="12"/>
      <c r="F79" s="12"/>
      <c r="G79" s="13"/>
      <c r="H79" s="33"/>
    </row>
    <row r="80" spans="2:8" s="14" customFormat="1" x14ac:dyDescent="0.25">
      <c r="B80" s="19"/>
      <c r="C80" s="10"/>
      <c r="D80" s="12"/>
      <c r="E80" s="12"/>
      <c r="F80" s="12"/>
      <c r="G80" s="13"/>
      <c r="H80" s="33"/>
    </row>
    <row r="81" spans="2:8" s="14" customFormat="1" x14ac:dyDescent="0.25">
      <c r="B81" s="19"/>
      <c r="C81" s="10"/>
      <c r="D81" s="12"/>
      <c r="E81" s="12"/>
      <c r="F81" s="12"/>
      <c r="G81" s="13"/>
      <c r="H81" s="33"/>
    </row>
    <row r="82" spans="2:8" s="14" customFormat="1" x14ac:dyDescent="0.25">
      <c r="B82" s="19"/>
      <c r="C82" s="10"/>
      <c r="D82" s="12"/>
      <c r="E82" s="12"/>
      <c r="F82" s="12"/>
      <c r="G82" s="13"/>
      <c r="H82" s="33"/>
    </row>
    <row r="83" spans="2:8" s="14" customFormat="1" x14ac:dyDescent="0.25">
      <c r="B83" s="19"/>
      <c r="C83" s="10"/>
      <c r="D83" s="12"/>
      <c r="E83" s="12"/>
      <c r="F83" s="12"/>
      <c r="G83" s="13"/>
      <c r="H83" s="33"/>
    </row>
    <row r="84" spans="2:8" s="14" customFormat="1" x14ac:dyDescent="0.25">
      <c r="B84" s="19"/>
      <c r="C84" s="10"/>
      <c r="D84" s="12"/>
      <c r="E84" s="12"/>
      <c r="F84" s="12"/>
      <c r="G84" s="13"/>
      <c r="H84" s="33"/>
    </row>
    <row r="85" spans="2:8" s="14" customFormat="1" x14ac:dyDescent="0.25">
      <c r="B85" s="19"/>
      <c r="C85" s="10"/>
      <c r="D85" s="12"/>
      <c r="E85" s="12"/>
      <c r="F85" s="12"/>
      <c r="G85" s="13"/>
      <c r="H85" s="33"/>
    </row>
    <row r="86" spans="2:8" s="14" customFormat="1" x14ac:dyDescent="0.25">
      <c r="B86" s="19"/>
      <c r="C86" s="10"/>
      <c r="D86" s="12"/>
      <c r="E86" s="12"/>
      <c r="F86" s="12"/>
      <c r="G86" s="13"/>
      <c r="H86" s="33"/>
    </row>
    <row r="87" spans="2:8" s="14" customFormat="1" x14ac:dyDescent="0.25">
      <c r="B87" s="19"/>
      <c r="C87" s="10"/>
      <c r="D87" s="12"/>
      <c r="E87" s="12"/>
      <c r="F87" s="12"/>
      <c r="G87" s="13"/>
      <c r="H87" s="33"/>
    </row>
    <row r="88" spans="2:8" s="14" customFormat="1" x14ac:dyDescent="0.25">
      <c r="B88" s="19"/>
      <c r="C88" s="10"/>
      <c r="D88" s="12"/>
      <c r="E88" s="12"/>
      <c r="F88" s="12"/>
      <c r="G88" s="13"/>
      <c r="H88" s="33"/>
    </row>
    <row r="89" spans="2:8" s="14" customFormat="1" x14ac:dyDescent="0.25">
      <c r="B89" s="19"/>
      <c r="C89" s="10"/>
      <c r="D89" s="12"/>
      <c r="E89" s="12"/>
      <c r="F89" s="12"/>
      <c r="G89" s="13"/>
      <c r="H89" s="33"/>
    </row>
    <row r="90" spans="2:8" s="14" customFormat="1" x14ac:dyDescent="0.25">
      <c r="B90" s="19"/>
      <c r="C90" s="10"/>
      <c r="D90" s="12"/>
      <c r="E90" s="12"/>
      <c r="F90" s="12"/>
      <c r="G90" s="13"/>
      <c r="H90" s="33"/>
    </row>
    <row r="91" spans="2:8" s="14" customFormat="1" x14ac:dyDescent="0.25">
      <c r="B91" s="19"/>
      <c r="C91" s="10"/>
      <c r="D91" s="12"/>
      <c r="E91" s="12"/>
      <c r="F91" s="12"/>
      <c r="G91" s="13"/>
      <c r="H91" s="33"/>
    </row>
    <row r="92" spans="2:8" s="14" customFormat="1" x14ac:dyDescent="0.25">
      <c r="B92" s="19"/>
      <c r="C92" s="10"/>
      <c r="D92" s="12"/>
      <c r="E92" s="12"/>
      <c r="F92" s="12"/>
      <c r="G92" s="13"/>
      <c r="H92" s="33"/>
    </row>
    <row r="93" spans="2:8" s="14" customFormat="1" x14ac:dyDescent="0.25">
      <c r="B93" s="19"/>
      <c r="C93" s="10"/>
      <c r="D93" s="12"/>
      <c r="E93" s="12"/>
      <c r="F93" s="12"/>
      <c r="G93" s="13"/>
      <c r="H93" s="33"/>
    </row>
    <row r="94" spans="2:8" s="14" customFormat="1" x14ac:dyDescent="0.25">
      <c r="B94" s="11"/>
      <c r="C94" s="10"/>
      <c r="D94" s="12"/>
      <c r="E94" s="12"/>
      <c r="F94" s="12"/>
      <c r="G94" s="13"/>
      <c r="H94" s="33"/>
    </row>
  </sheetData>
  <mergeCells count="10">
    <mergeCell ref="D4:G4"/>
    <mergeCell ref="H9:H10"/>
    <mergeCell ref="A7:G7"/>
    <mergeCell ref="A9:A10"/>
    <mergeCell ref="F9:F10"/>
    <mergeCell ref="B9:B10"/>
    <mergeCell ref="E9:E10"/>
    <mergeCell ref="C9:C10"/>
    <mergeCell ref="D9:D10"/>
    <mergeCell ref="G9:G10"/>
  </mergeCells>
  <pageMargins left="0.23622047244094491" right="3.937007874015748E-2" top="0.15748031496062992" bottom="0.19685039370078741" header="0.31496062992125984" footer="0.11811023622047245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1.10 2019</vt:lpstr>
      <vt:lpstr>'1.10 2019'!Заголовки_для_печати</vt:lpstr>
      <vt:lpstr>'1.10 2019'!Область_печати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2019-11-22T04:29:09Z</cp:lastPrinted>
  <dcterms:created xsi:type="dcterms:W3CDTF">2010-04-08T01:53:54Z</dcterms:created>
  <dcterms:modified xsi:type="dcterms:W3CDTF">2019-11-22T04:29:26Z</dcterms:modified>
</cp:coreProperties>
</file>