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135" windowWidth="25440" windowHeight="11250"/>
  </bookViews>
  <sheets>
    <sheet name="Лист2" sheetId="2" r:id="rId1"/>
    <sheet name="Лист3" sheetId="3" r:id="rId2"/>
  </sheets>
  <definedNames>
    <definedName name="_xlnm.Print_Area" localSheetId="0">Лист2!$A$1:$KY$43</definedName>
  </definedNames>
  <calcPr calcId="145621"/>
</workbook>
</file>

<file path=xl/calcChain.xml><?xml version="1.0" encoding="utf-8"?>
<calcChain xmlns="http://schemas.openxmlformats.org/spreadsheetml/2006/main">
  <c r="ID41" i="2" l="1"/>
  <c r="IC41" i="2"/>
  <c r="ID40" i="2"/>
  <c r="IC40" i="2"/>
  <c r="ID39" i="2"/>
  <c r="IC39" i="2"/>
  <c r="ID38" i="2"/>
  <c r="IC38" i="2"/>
  <c r="IC7" i="2"/>
  <c r="ID7" i="2"/>
  <c r="IC8" i="2"/>
  <c r="ID8" i="2"/>
  <c r="IC9" i="2"/>
  <c r="ID9" i="2"/>
  <c r="IC10" i="2"/>
  <c r="ID10" i="2"/>
  <c r="IC11" i="2"/>
  <c r="ID11" i="2"/>
  <c r="IC12" i="2"/>
  <c r="ID12" i="2"/>
  <c r="IC13" i="2"/>
  <c r="ID13" i="2"/>
  <c r="IC14" i="2"/>
  <c r="ID14" i="2"/>
  <c r="IC15" i="2"/>
  <c r="ID15" i="2"/>
  <c r="IC16" i="2"/>
  <c r="ID16" i="2"/>
  <c r="IC17" i="2"/>
  <c r="ID17" i="2"/>
  <c r="IC18" i="2"/>
  <c r="ID18" i="2"/>
  <c r="IC19" i="2"/>
  <c r="ID19" i="2"/>
  <c r="IC20" i="2"/>
  <c r="ID20" i="2"/>
  <c r="IC21" i="2"/>
  <c r="ID21" i="2"/>
  <c r="IC22" i="2"/>
  <c r="ID22" i="2"/>
  <c r="IC23" i="2"/>
  <c r="ID23" i="2"/>
  <c r="IC24" i="2"/>
  <c r="ID24" i="2"/>
  <c r="IC25" i="2"/>
  <c r="ID25" i="2"/>
  <c r="IC26" i="2"/>
  <c r="ID26" i="2"/>
  <c r="IC27" i="2"/>
  <c r="ID27" i="2"/>
  <c r="IC28" i="2"/>
  <c r="ID28" i="2"/>
  <c r="IC29" i="2"/>
  <c r="ID29" i="2"/>
  <c r="IC30" i="2"/>
  <c r="ID30" i="2"/>
  <c r="IC31" i="2"/>
  <c r="ID31" i="2"/>
  <c r="IC32" i="2"/>
  <c r="ID32" i="2"/>
  <c r="IC33" i="2"/>
  <c r="ID33" i="2"/>
  <c r="IC34" i="2"/>
  <c r="ID34" i="2"/>
  <c r="IC35" i="2"/>
  <c r="ID35" i="2"/>
  <c r="IC36" i="2"/>
  <c r="ID36" i="2"/>
  <c r="ID6" i="2"/>
  <c r="IC6" i="2"/>
  <c r="KV42" i="2"/>
  <c r="KT40" i="2"/>
  <c r="KT36" i="2"/>
  <c r="KO5" i="2" l="1"/>
  <c r="KO37" i="2"/>
  <c r="KP37" i="2" s="1"/>
  <c r="KN37" i="2"/>
  <c r="KN9" i="2"/>
  <c r="KN5" i="2" s="1"/>
  <c r="JZ37" i="2"/>
  <c r="JR40" i="2"/>
  <c r="FA42" i="2"/>
  <c r="EZ42" i="2"/>
  <c r="EZ6" i="2"/>
  <c r="FA6" i="2"/>
  <c r="EZ7" i="2"/>
  <c r="FA7" i="2"/>
  <c r="EZ8" i="2"/>
  <c r="FA8" i="2"/>
  <c r="EZ9" i="2"/>
  <c r="FA9" i="2"/>
  <c r="EZ10" i="2"/>
  <c r="FA10" i="2"/>
  <c r="EZ11" i="2"/>
  <c r="FA11" i="2"/>
  <c r="EZ12" i="2"/>
  <c r="FA12" i="2"/>
  <c r="EZ13" i="2"/>
  <c r="FA13" i="2"/>
  <c r="EZ14" i="2"/>
  <c r="FA14" i="2"/>
  <c r="EZ15" i="2"/>
  <c r="FA15" i="2"/>
  <c r="EZ16" i="2"/>
  <c r="FA16" i="2"/>
  <c r="EZ17" i="2"/>
  <c r="FA17" i="2"/>
  <c r="EZ18" i="2"/>
  <c r="FA18" i="2"/>
  <c r="EZ19" i="2"/>
  <c r="FA19" i="2"/>
  <c r="EZ20" i="2"/>
  <c r="FA20" i="2"/>
  <c r="EZ21" i="2"/>
  <c r="FA21" i="2"/>
  <c r="EZ22" i="2"/>
  <c r="FA22" i="2"/>
  <c r="EZ23" i="2"/>
  <c r="FA23" i="2"/>
  <c r="EZ24" i="2"/>
  <c r="FA24" i="2"/>
  <c r="EZ25" i="2"/>
  <c r="FA25" i="2"/>
  <c r="EZ26" i="2"/>
  <c r="FA26" i="2"/>
  <c r="EZ27" i="2"/>
  <c r="FA27" i="2"/>
  <c r="EZ28" i="2"/>
  <c r="FA28" i="2"/>
  <c r="EZ29" i="2"/>
  <c r="FA29" i="2"/>
  <c r="EZ30" i="2"/>
  <c r="FA30" i="2"/>
  <c r="EZ31" i="2"/>
  <c r="FA31" i="2"/>
  <c r="EZ32" i="2"/>
  <c r="FA32" i="2"/>
  <c r="EZ33" i="2"/>
  <c r="FA33" i="2"/>
  <c r="EZ34" i="2"/>
  <c r="FA34" i="2"/>
  <c r="EZ35" i="2"/>
  <c r="FA35" i="2"/>
  <c r="EZ36" i="2"/>
  <c r="FA36" i="2"/>
  <c r="EZ38" i="2"/>
  <c r="FA38" i="2"/>
  <c r="EZ39" i="2"/>
  <c r="FA39" i="2"/>
  <c r="EZ40" i="2"/>
  <c r="FA40" i="2"/>
  <c r="FA41" i="2"/>
  <c r="EZ41" i="2"/>
  <c r="HM41" i="2"/>
  <c r="FK41" i="2"/>
  <c r="FK40" i="2"/>
  <c r="FK39" i="2"/>
  <c r="FK38" i="2"/>
  <c r="S42" i="2"/>
  <c r="R42" i="2"/>
  <c r="S41" i="2"/>
  <c r="R41" i="2"/>
  <c r="S40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8" i="2"/>
  <c r="R39" i="2"/>
  <c r="R40" i="2"/>
  <c r="T42" i="2" l="1"/>
  <c r="FA5" i="2"/>
  <c r="R5" i="2"/>
  <c r="EZ5" i="2"/>
  <c r="FA37" i="2"/>
  <c r="EZ37" i="2"/>
  <c r="S5" i="2"/>
  <c r="BP34" i="2"/>
  <c r="AQ37" i="2" l="1"/>
  <c r="N8" i="2" l="1"/>
  <c r="CX37" i="2" l="1"/>
  <c r="CY37" i="2"/>
  <c r="DA37" i="2"/>
  <c r="DB37" i="2"/>
  <c r="DD37" i="2"/>
  <c r="DE37" i="2"/>
  <c r="DG37" i="2"/>
  <c r="DH37" i="2"/>
  <c r="DJ37" i="2"/>
  <c r="DK37" i="2"/>
  <c r="DM37" i="2"/>
  <c r="DN37" i="2"/>
  <c r="BA6" i="2"/>
  <c r="BA22" i="2"/>
  <c r="BA24" i="2"/>
  <c r="BA28" i="2"/>
  <c r="BA30" i="2"/>
  <c r="BA32" i="2"/>
  <c r="BA33" i="2"/>
  <c r="BA36" i="2"/>
  <c r="BA38" i="2"/>
  <c r="BA40" i="2"/>
  <c r="BA42" i="2"/>
  <c r="AF42" i="2"/>
  <c r="KK37" i="2"/>
  <c r="KL37" i="2"/>
  <c r="KK5" i="2"/>
  <c r="KK43" i="2" s="1"/>
  <c r="KL5" i="2"/>
  <c r="KJ42" i="2"/>
  <c r="KG42" i="2"/>
  <c r="KE37" i="2"/>
  <c r="KF37" i="2"/>
  <c r="KH37" i="2"/>
  <c r="KI37" i="2"/>
  <c r="KE5" i="2"/>
  <c r="KE43" i="2" s="1"/>
  <c r="KF5" i="2"/>
  <c r="KF43" i="2" s="1"/>
  <c r="KH5" i="2"/>
  <c r="KH43" i="2" s="1"/>
  <c r="KI5" i="2"/>
  <c r="KX42" i="2"/>
  <c r="IN40" i="2"/>
  <c r="IK6" i="2"/>
  <c r="IK7" i="2"/>
  <c r="IK8" i="2"/>
  <c r="IK9" i="2"/>
  <c r="IK10" i="2"/>
  <c r="IK11" i="2"/>
  <c r="IK12" i="2"/>
  <c r="IK13" i="2"/>
  <c r="IK14" i="2"/>
  <c r="IK17" i="2"/>
  <c r="IK18" i="2"/>
  <c r="IK19" i="2"/>
  <c r="IK20" i="2"/>
  <c r="IK21" i="2"/>
  <c r="IK22" i="2"/>
  <c r="IK23" i="2"/>
  <c r="IK26" i="2"/>
  <c r="IK27" i="2"/>
  <c r="IK32" i="2"/>
  <c r="IK33" i="2"/>
  <c r="IK34" i="2"/>
  <c r="IK36" i="2"/>
  <c r="IK40" i="2"/>
  <c r="IH40" i="2"/>
  <c r="KP39" i="2"/>
  <c r="KP6" i="2"/>
  <c r="KP8" i="2"/>
  <c r="KP10" i="2"/>
  <c r="KP22" i="2"/>
  <c r="KP25" i="2"/>
  <c r="KP27" i="2"/>
  <c r="KP9" i="2"/>
  <c r="JI8" i="2"/>
  <c r="JI23" i="2"/>
  <c r="JI34" i="2"/>
  <c r="JF6" i="2"/>
  <c r="JF7" i="2"/>
  <c r="JF8" i="2"/>
  <c r="JF10" i="2"/>
  <c r="JF18" i="2"/>
  <c r="JF19" i="2"/>
  <c r="JF20" i="2"/>
  <c r="JF23" i="2"/>
  <c r="JF26" i="2"/>
  <c r="JF27" i="2"/>
  <c r="JF33" i="2"/>
  <c r="JF34" i="2"/>
  <c r="JC6" i="2"/>
  <c r="JC7" i="2"/>
  <c r="JC9" i="2"/>
  <c r="JC10" i="2"/>
  <c r="JC11" i="2"/>
  <c r="JC12" i="2"/>
  <c r="JC13" i="2"/>
  <c r="JC15" i="2"/>
  <c r="JC16" i="2"/>
  <c r="JC17" i="2"/>
  <c r="JC19" i="2"/>
  <c r="JC21" i="2"/>
  <c r="JC22" i="2"/>
  <c r="JC23" i="2"/>
  <c r="JC25" i="2"/>
  <c r="JC28" i="2"/>
  <c r="JC29" i="2"/>
  <c r="JC30" i="2"/>
  <c r="JC31" i="2"/>
  <c r="JC32" i="2"/>
  <c r="JC33" i="2"/>
  <c r="JC34" i="2"/>
  <c r="JC36" i="2"/>
  <c r="IZ8" i="2"/>
  <c r="IZ23" i="2"/>
  <c r="IZ34" i="2"/>
  <c r="IW6" i="2"/>
  <c r="IW7" i="2"/>
  <c r="IW8" i="2"/>
  <c r="IW10" i="2"/>
  <c r="IW18" i="2"/>
  <c r="IW19" i="2"/>
  <c r="IW20" i="2"/>
  <c r="IW23" i="2"/>
  <c r="IW26" i="2"/>
  <c r="IW27" i="2"/>
  <c r="IW33" i="2"/>
  <c r="IW34" i="2"/>
  <c r="IT12" i="2"/>
  <c r="IT17" i="2"/>
  <c r="IT33" i="2"/>
  <c r="IQ12" i="2"/>
  <c r="IQ17" i="2"/>
  <c r="IQ33" i="2"/>
  <c r="KS7" i="2"/>
  <c r="KS10" i="2"/>
  <c r="KS34" i="2"/>
  <c r="KS40" i="2"/>
  <c r="KP13" i="2"/>
  <c r="KP14" i="2"/>
  <c r="KA6" i="2"/>
  <c r="KA9" i="2"/>
  <c r="KA10" i="2"/>
  <c r="KA13" i="2"/>
  <c r="KA14" i="2"/>
  <c r="KA17" i="2"/>
  <c r="KA18" i="2"/>
  <c r="KA20" i="2"/>
  <c r="KA21" i="2"/>
  <c r="KA22" i="2"/>
  <c r="KA23" i="2"/>
  <c r="KA33" i="2"/>
  <c r="KA36" i="2"/>
  <c r="KA38" i="2"/>
  <c r="KA40" i="2"/>
  <c r="JX20" i="2"/>
  <c r="JX26" i="2"/>
  <c r="JX36" i="2"/>
  <c r="JX40" i="2"/>
  <c r="JU6" i="2"/>
  <c r="JU9" i="2"/>
  <c r="JU10" i="2"/>
  <c r="JU13" i="2"/>
  <c r="JU14" i="2"/>
  <c r="JU17" i="2"/>
  <c r="JU18" i="2"/>
  <c r="JU20" i="2"/>
  <c r="JU21" i="2"/>
  <c r="JU22" i="2"/>
  <c r="JU23" i="2"/>
  <c r="JU33" i="2"/>
  <c r="JU36" i="2"/>
  <c r="JU38" i="2"/>
  <c r="JU40" i="2"/>
  <c r="JR20" i="2"/>
  <c r="JR26" i="2"/>
  <c r="JR36" i="2"/>
  <c r="JQ37" i="2"/>
  <c r="KV6" i="2"/>
  <c r="KV36" i="2"/>
  <c r="KV40" i="2"/>
  <c r="KD6" i="2"/>
  <c r="KD20" i="2"/>
  <c r="KD38" i="2"/>
  <c r="JO6" i="2"/>
  <c r="JO9" i="2"/>
  <c r="JO22" i="2"/>
  <c r="JL6" i="2"/>
  <c r="JL9" i="2"/>
  <c r="JL22" i="2"/>
  <c r="KP18" i="2"/>
  <c r="FQ6" i="2"/>
  <c r="FQ10" i="2"/>
  <c r="FQ17" i="2"/>
  <c r="FQ18" i="2"/>
  <c r="FQ20" i="2"/>
  <c r="FQ22" i="2"/>
  <c r="FQ26" i="2"/>
  <c r="FQ27" i="2"/>
  <c r="FQ28" i="2"/>
  <c r="FQ36" i="2"/>
  <c r="FQ40" i="2"/>
  <c r="FN6" i="2"/>
  <c r="FN10" i="2"/>
  <c r="FN17" i="2"/>
  <c r="FN18" i="2"/>
  <c r="FN20" i="2"/>
  <c r="FN22" i="2"/>
  <c r="FN26" i="2"/>
  <c r="FN27" i="2"/>
  <c r="FN28" i="2"/>
  <c r="FN36" i="2"/>
  <c r="FN40" i="2"/>
  <c r="HY11" i="2"/>
  <c r="HY14" i="2"/>
  <c r="HY18" i="2"/>
  <c r="HY28" i="2"/>
  <c r="HY29" i="2"/>
  <c r="HY30" i="2"/>
  <c r="HS6" i="2"/>
  <c r="HS7" i="2"/>
  <c r="HS8" i="2"/>
  <c r="HS9" i="2"/>
  <c r="HS10" i="2"/>
  <c r="HS11" i="2"/>
  <c r="HS12" i="2"/>
  <c r="HS13" i="2"/>
  <c r="HS14" i="2"/>
  <c r="HS15" i="2"/>
  <c r="HS16" i="2"/>
  <c r="HS17" i="2"/>
  <c r="HS18" i="2"/>
  <c r="HS19" i="2"/>
  <c r="HS20" i="2"/>
  <c r="HS21" i="2"/>
  <c r="HS22" i="2"/>
  <c r="HS23" i="2"/>
  <c r="HS24" i="2"/>
  <c r="HS25" i="2"/>
  <c r="HS26" i="2"/>
  <c r="HS27" i="2"/>
  <c r="HS28" i="2"/>
  <c r="HS29" i="2"/>
  <c r="HS30" i="2"/>
  <c r="HS31" i="2"/>
  <c r="HS32" i="2"/>
  <c r="HS33" i="2"/>
  <c r="HS34" i="2"/>
  <c r="HS35" i="2"/>
  <c r="HS36" i="2"/>
  <c r="HS38" i="2"/>
  <c r="HS39" i="2"/>
  <c r="HS40" i="2"/>
  <c r="HS41" i="2"/>
  <c r="HP40" i="2"/>
  <c r="HV14" i="2"/>
  <c r="HV29" i="2"/>
  <c r="HV30" i="2"/>
  <c r="FZ6" i="2"/>
  <c r="FZ7" i="2"/>
  <c r="FZ9" i="2"/>
  <c r="FZ10" i="2"/>
  <c r="FZ14" i="2"/>
  <c r="FZ16" i="2"/>
  <c r="FZ17" i="2"/>
  <c r="FZ19" i="2"/>
  <c r="FZ20" i="2"/>
  <c r="FZ22" i="2"/>
  <c r="FZ23" i="2"/>
  <c r="FZ33" i="2"/>
  <c r="FZ34" i="2"/>
  <c r="FZ38" i="2"/>
  <c r="FZ40" i="2"/>
  <c r="FW6" i="2"/>
  <c r="FW26" i="2"/>
  <c r="FW34" i="2"/>
  <c r="FT6" i="2"/>
  <c r="FT7" i="2"/>
  <c r="FT9" i="2"/>
  <c r="FT10" i="2"/>
  <c r="FT14" i="2"/>
  <c r="FT16" i="2"/>
  <c r="FT17" i="2"/>
  <c r="FT19" i="2"/>
  <c r="FT20" i="2"/>
  <c r="FT22" i="2"/>
  <c r="FT23" i="2"/>
  <c r="FT33" i="2"/>
  <c r="FT34" i="2"/>
  <c r="FT38" i="2"/>
  <c r="FT40" i="2"/>
  <c r="GU6" i="2"/>
  <c r="GU7" i="2"/>
  <c r="GU8" i="2"/>
  <c r="GU9" i="2"/>
  <c r="GU10" i="2"/>
  <c r="GU11" i="2"/>
  <c r="GU12" i="2"/>
  <c r="GU13" i="2"/>
  <c r="GU14" i="2"/>
  <c r="GU15" i="2"/>
  <c r="GU16" i="2"/>
  <c r="GU17" i="2"/>
  <c r="GU18" i="2"/>
  <c r="GU19" i="2"/>
  <c r="GU20" i="2"/>
  <c r="GU21" i="2"/>
  <c r="GU22" i="2"/>
  <c r="GU23" i="2"/>
  <c r="GU24" i="2"/>
  <c r="GU25" i="2"/>
  <c r="GU26" i="2"/>
  <c r="GU27" i="2"/>
  <c r="GU28" i="2"/>
  <c r="GU29" i="2"/>
  <c r="GU30" i="2"/>
  <c r="GU31" i="2"/>
  <c r="GU32" i="2"/>
  <c r="GU33" i="2"/>
  <c r="GU34" i="2"/>
  <c r="GU35" i="2"/>
  <c r="GU36" i="2"/>
  <c r="GU38" i="2"/>
  <c r="GU39" i="2"/>
  <c r="GU40" i="2"/>
  <c r="GU41" i="2"/>
  <c r="GR6" i="2"/>
  <c r="GR7" i="2"/>
  <c r="GR8" i="2"/>
  <c r="GR9" i="2"/>
  <c r="GR10" i="2"/>
  <c r="GR11" i="2"/>
  <c r="GR12" i="2"/>
  <c r="GR13" i="2"/>
  <c r="GR14" i="2"/>
  <c r="GR15" i="2"/>
  <c r="GR16" i="2"/>
  <c r="GR17" i="2"/>
  <c r="GR18" i="2"/>
  <c r="GR19" i="2"/>
  <c r="GR20" i="2"/>
  <c r="GR21" i="2"/>
  <c r="GR22" i="2"/>
  <c r="GR23" i="2"/>
  <c r="GR24" i="2"/>
  <c r="GR25" i="2"/>
  <c r="GR26" i="2"/>
  <c r="GR27" i="2"/>
  <c r="GR28" i="2"/>
  <c r="GR29" i="2"/>
  <c r="GR30" i="2"/>
  <c r="GR31" i="2"/>
  <c r="GR32" i="2"/>
  <c r="GR33" i="2"/>
  <c r="GR34" i="2"/>
  <c r="GR35" i="2"/>
  <c r="GR36" i="2"/>
  <c r="GR38" i="2"/>
  <c r="GR39" i="2"/>
  <c r="GR40" i="2"/>
  <c r="GR41" i="2"/>
  <c r="GO6" i="2"/>
  <c r="GO7" i="2"/>
  <c r="GO8" i="2"/>
  <c r="GO9" i="2"/>
  <c r="GO10" i="2"/>
  <c r="GO11" i="2"/>
  <c r="GO12" i="2"/>
  <c r="GO13" i="2"/>
  <c r="GO14" i="2"/>
  <c r="GO15" i="2"/>
  <c r="GO16" i="2"/>
  <c r="GO17" i="2"/>
  <c r="GO18" i="2"/>
  <c r="GO19" i="2"/>
  <c r="GO20" i="2"/>
  <c r="GO21" i="2"/>
  <c r="GO22" i="2"/>
  <c r="GO23" i="2"/>
  <c r="GO24" i="2"/>
  <c r="GO25" i="2"/>
  <c r="GO26" i="2"/>
  <c r="GO27" i="2"/>
  <c r="GO28" i="2"/>
  <c r="GO29" i="2"/>
  <c r="GO30" i="2"/>
  <c r="GO31" i="2"/>
  <c r="GO32" i="2"/>
  <c r="GO33" i="2"/>
  <c r="GO34" i="2"/>
  <c r="GO35" i="2"/>
  <c r="GO36" i="2"/>
  <c r="GO38" i="2"/>
  <c r="GO39" i="2"/>
  <c r="GO40" i="2"/>
  <c r="GO41" i="2"/>
  <c r="GL6" i="2"/>
  <c r="GL10" i="2"/>
  <c r="GL12" i="2"/>
  <c r="GL13" i="2"/>
  <c r="GL17" i="2"/>
  <c r="GL19" i="2"/>
  <c r="GL20" i="2"/>
  <c r="GL21" i="2"/>
  <c r="GL22" i="2"/>
  <c r="GL24" i="2"/>
  <c r="GL26" i="2"/>
  <c r="GL28" i="2"/>
  <c r="GL30" i="2"/>
  <c r="GL33" i="2"/>
  <c r="GL34" i="2"/>
  <c r="GL35" i="2"/>
  <c r="GL36" i="2"/>
  <c r="GL38" i="2"/>
  <c r="GL39" i="2"/>
  <c r="GL40" i="2"/>
  <c r="GL41" i="2"/>
  <c r="GI6" i="2"/>
  <c r="GI7" i="2"/>
  <c r="GI8" i="2"/>
  <c r="GI9" i="2"/>
  <c r="GI10" i="2"/>
  <c r="GI11" i="2"/>
  <c r="GI12" i="2"/>
  <c r="GI13" i="2"/>
  <c r="GI14" i="2"/>
  <c r="GI15" i="2"/>
  <c r="GI16" i="2"/>
  <c r="GI17" i="2"/>
  <c r="GI18" i="2"/>
  <c r="GI19" i="2"/>
  <c r="GI20" i="2"/>
  <c r="GI21" i="2"/>
  <c r="GI22" i="2"/>
  <c r="GI23" i="2"/>
  <c r="GI24" i="2"/>
  <c r="GI25" i="2"/>
  <c r="GI26" i="2"/>
  <c r="GI27" i="2"/>
  <c r="GI28" i="2"/>
  <c r="GI29" i="2"/>
  <c r="GI30" i="2"/>
  <c r="GI31" i="2"/>
  <c r="GI32" i="2"/>
  <c r="GI33" i="2"/>
  <c r="GI34" i="2"/>
  <c r="GI35" i="2"/>
  <c r="GI36" i="2"/>
  <c r="GI38" i="2"/>
  <c r="GI39" i="2"/>
  <c r="GI40" i="2"/>
  <c r="GI41" i="2"/>
  <c r="GF6" i="2"/>
  <c r="GF7" i="2"/>
  <c r="GF8" i="2"/>
  <c r="GF9" i="2"/>
  <c r="GF10" i="2"/>
  <c r="GF11" i="2"/>
  <c r="GF12" i="2"/>
  <c r="GF13" i="2"/>
  <c r="GF14" i="2"/>
  <c r="GF15" i="2"/>
  <c r="GF16" i="2"/>
  <c r="GF17" i="2"/>
  <c r="GF18" i="2"/>
  <c r="GF19" i="2"/>
  <c r="GF20" i="2"/>
  <c r="GF21" i="2"/>
  <c r="GF22" i="2"/>
  <c r="GF23" i="2"/>
  <c r="GF24" i="2"/>
  <c r="GF25" i="2"/>
  <c r="GF26" i="2"/>
  <c r="GF27" i="2"/>
  <c r="GF28" i="2"/>
  <c r="GF29" i="2"/>
  <c r="GF30" i="2"/>
  <c r="GF31" i="2"/>
  <c r="GF32" i="2"/>
  <c r="GF33" i="2"/>
  <c r="GF34" i="2"/>
  <c r="GF35" i="2"/>
  <c r="GF36" i="2"/>
  <c r="GF38" i="2"/>
  <c r="GF39" i="2"/>
  <c r="GF40" i="2"/>
  <c r="GF41" i="2"/>
  <c r="GC6" i="2"/>
  <c r="GC7" i="2"/>
  <c r="GC8" i="2"/>
  <c r="GC9" i="2"/>
  <c r="GC10" i="2"/>
  <c r="GC11" i="2"/>
  <c r="GC12" i="2"/>
  <c r="GC13" i="2"/>
  <c r="GC14" i="2"/>
  <c r="GC15" i="2"/>
  <c r="GC16" i="2"/>
  <c r="GC17" i="2"/>
  <c r="GC18" i="2"/>
  <c r="GC19" i="2"/>
  <c r="GC20" i="2"/>
  <c r="GC21" i="2"/>
  <c r="GC22" i="2"/>
  <c r="GC23" i="2"/>
  <c r="GC24" i="2"/>
  <c r="GC25" i="2"/>
  <c r="GC26" i="2"/>
  <c r="GC27" i="2"/>
  <c r="GC28" i="2"/>
  <c r="GC29" i="2"/>
  <c r="GC30" i="2"/>
  <c r="GC31" i="2"/>
  <c r="GC32" i="2"/>
  <c r="GC33" i="2"/>
  <c r="GC34" i="2"/>
  <c r="GC35" i="2"/>
  <c r="GC36" i="2"/>
  <c r="GC38" i="2"/>
  <c r="GC39" i="2"/>
  <c r="GC40" i="2"/>
  <c r="GC41" i="2"/>
  <c r="HJ9" i="2"/>
  <c r="HJ10" i="2"/>
  <c r="HJ12" i="2"/>
  <c r="HJ16" i="2"/>
  <c r="HJ19" i="2"/>
  <c r="HJ21" i="2"/>
  <c r="HJ24" i="2"/>
  <c r="HJ36" i="2"/>
  <c r="HJ40" i="2"/>
  <c r="HG12" i="2"/>
  <c r="HG16" i="2"/>
  <c r="HG21" i="2"/>
  <c r="HG24" i="2"/>
  <c r="HG40" i="2"/>
  <c r="HD9" i="2"/>
  <c r="HD10" i="2"/>
  <c r="HD16" i="2"/>
  <c r="HD19" i="2"/>
  <c r="HD21" i="2"/>
  <c r="HD22" i="2"/>
  <c r="HD24" i="2"/>
  <c r="HD36" i="2"/>
  <c r="HD40" i="2"/>
  <c r="HA6" i="2"/>
  <c r="HA7" i="2"/>
  <c r="HA8" i="2"/>
  <c r="HA9" i="2"/>
  <c r="HA10" i="2"/>
  <c r="HA11" i="2"/>
  <c r="HA12" i="2"/>
  <c r="HA13" i="2"/>
  <c r="HA14" i="2"/>
  <c r="HA15" i="2"/>
  <c r="HA16" i="2"/>
  <c r="HA17" i="2"/>
  <c r="HA18" i="2"/>
  <c r="HA19" i="2"/>
  <c r="HA20" i="2"/>
  <c r="HA21" i="2"/>
  <c r="HA22" i="2"/>
  <c r="HA23" i="2"/>
  <c r="HA24" i="2"/>
  <c r="HA25" i="2"/>
  <c r="HA26" i="2"/>
  <c r="HA27" i="2"/>
  <c r="HA28" i="2"/>
  <c r="HA29" i="2"/>
  <c r="HA30" i="2"/>
  <c r="HA31" i="2"/>
  <c r="HA32" i="2"/>
  <c r="HA33" i="2"/>
  <c r="HA34" i="2"/>
  <c r="HA35" i="2"/>
  <c r="HA36" i="2"/>
  <c r="HA38" i="2"/>
  <c r="HA39" i="2"/>
  <c r="HA40" i="2"/>
  <c r="HA41" i="2"/>
  <c r="GX6" i="2"/>
  <c r="GX7" i="2"/>
  <c r="GX8" i="2"/>
  <c r="GX9" i="2"/>
  <c r="GX10" i="2"/>
  <c r="GX11" i="2"/>
  <c r="GX12" i="2"/>
  <c r="GX13" i="2"/>
  <c r="GX14" i="2"/>
  <c r="GX15" i="2"/>
  <c r="GX16" i="2"/>
  <c r="GX17" i="2"/>
  <c r="GX18" i="2"/>
  <c r="GX19" i="2"/>
  <c r="GX20" i="2"/>
  <c r="GX21" i="2"/>
  <c r="GX22" i="2"/>
  <c r="GX23" i="2"/>
  <c r="GX24" i="2"/>
  <c r="GX25" i="2"/>
  <c r="GX26" i="2"/>
  <c r="GX27" i="2"/>
  <c r="GX28" i="2"/>
  <c r="GX29" i="2"/>
  <c r="GX30" i="2"/>
  <c r="GX31" i="2"/>
  <c r="GX32" i="2"/>
  <c r="GX33" i="2"/>
  <c r="GX34" i="2"/>
  <c r="GX35" i="2"/>
  <c r="GX36" i="2"/>
  <c r="GX38" i="2"/>
  <c r="GX39" i="2"/>
  <c r="GX40" i="2"/>
  <c r="GX41" i="2"/>
  <c r="FK6" i="2"/>
  <c r="FK7" i="2"/>
  <c r="FK8" i="2"/>
  <c r="FK9" i="2"/>
  <c r="FK10" i="2"/>
  <c r="FK11" i="2"/>
  <c r="FK12" i="2"/>
  <c r="FK13" i="2"/>
  <c r="FK14" i="2"/>
  <c r="FK15" i="2"/>
  <c r="FK16" i="2"/>
  <c r="FK17" i="2"/>
  <c r="FK18" i="2"/>
  <c r="FK19" i="2"/>
  <c r="FK20" i="2"/>
  <c r="FK21" i="2"/>
  <c r="FK22" i="2"/>
  <c r="FK23" i="2"/>
  <c r="FK24" i="2"/>
  <c r="FK25" i="2"/>
  <c r="FK26" i="2"/>
  <c r="FK27" i="2"/>
  <c r="FK28" i="2"/>
  <c r="FK29" i="2"/>
  <c r="FK30" i="2"/>
  <c r="FK31" i="2"/>
  <c r="FK32" i="2"/>
  <c r="FK33" i="2"/>
  <c r="FK34" i="2"/>
  <c r="FK35" i="2"/>
  <c r="FK36" i="2"/>
  <c r="HM6" i="2"/>
  <c r="HM7" i="2"/>
  <c r="HM8" i="2"/>
  <c r="HM9" i="2"/>
  <c r="HM10" i="2"/>
  <c r="HM11" i="2"/>
  <c r="HM12" i="2"/>
  <c r="HM13" i="2"/>
  <c r="HM14" i="2"/>
  <c r="HM15" i="2"/>
  <c r="HM16" i="2"/>
  <c r="HM17" i="2"/>
  <c r="HM18" i="2"/>
  <c r="HM19" i="2"/>
  <c r="HM20" i="2"/>
  <c r="HM21" i="2"/>
  <c r="HM22" i="2"/>
  <c r="HM23" i="2"/>
  <c r="HM24" i="2"/>
  <c r="HM25" i="2"/>
  <c r="HM26" i="2"/>
  <c r="HM27" i="2"/>
  <c r="HM28" i="2"/>
  <c r="HM29" i="2"/>
  <c r="HM30" i="2"/>
  <c r="HM31" i="2"/>
  <c r="HM32" i="2"/>
  <c r="HM33" i="2"/>
  <c r="HM34" i="2"/>
  <c r="HM35" i="2"/>
  <c r="HM36" i="2"/>
  <c r="FH6" i="2"/>
  <c r="FH7" i="2"/>
  <c r="FH8" i="2"/>
  <c r="FH9" i="2"/>
  <c r="FH10" i="2"/>
  <c r="FH11" i="2"/>
  <c r="FH12" i="2"/>
  <c r="FH13" i="2"/>
  <c r="FH14" i="2"/>
  <c r="FH15" i="2"/>
  <c r="FH16" i="2"/>
  <c r="FH17" i="2"/>
  <c r="FH18" i="2"/>
  <c r="FH19" i="2"/>
  <c r="FH20" i="2"/>
  <c r="FH21" i="2"/>
  <c r="FH22" i="2"/>
  <c r="FH23" i="2"/>
  <c r="FH24" i="2"/>
  <c r="FH25" i="2"/>
  <c r="FH26" i="2"/>
  <c r="FH27" i="2"/>
  <c r="FH28" i="2"/>
  <c r="FH29" i="2"/>
  <c r="FH30" i="2"/>
  <c r="FH31" i="2"/>
  <c r="FH32" i="2"/>
  <c r="FH33" i="2"/>
  <c r="FH34" i="2"/>
  <c r="FH35" i="2"/>
  <c r="FH36" i="2"/>
  <c r="FE6" i="2"/>
  <c r="FE7" i="2"/>
  <c r="FE8" i="2"/>
  <c r="FE9" i="2"/>
  <c r="FE10" i="2"/>
  <c r="FE11" i="2"/>
  <c r="FE12" i="2"/>
  <c r="FE13" i="2"/>
  <c r="FE14" i="2"/>
  <c r="FE15" i="2"/>
  <c r="FE16" i="2"/>
  <c r="FE17" i="2"/>
  <c r="FE18" i="2"/>
  <c r="FE19" i="2"/>
  <c r="FE20" i="2"/>
  <c r="FE21" i="2"/>
  <c r="FE22" i="2"/>
  <c r="FE23" i="2"/>
  <c r="FE24" i="2"/>
  <c r="FE25" i="2"/>
  <c r="FE26" i="2"/>
  <c r="FE27" i="2"/>
  <c r="FE28" i="2"/>
  <c r="FE29" i="2"/>
  <c r="FE30" i="2"/>
  <c r="FE31" i="2"/>
  <c r="FE32" i="2"/>
  <c r="FE33" i="2"/>
  <c r="FE34" i="2"/>
  <c r="FE35" i="2"/>
  <c r="FE36" i="2"/>
  <c r="IB6" i="2"/>
  <c r="IB7" i="2"/>
  <c r="IB8" i="2"/>
  <c r="IB9" i="2"/>
  <c r="IB10" i="2"/>
  <c r="IB11" i="2"/>
  <c r="IB12" i="2"/>
  <c r="IB13" i="2"/>
  <c r="IB14" i="2"/>
  <c r="IB15" i="2"/>
  <c r="IB16" i="2"/>
  <c r="IB17" i="2"/>
  <c r="IB18" i="2"/>
  <c r="IB19" i="2"/>
  <c r="IB20" i="2"/>
  <c r="IB21" i="2"/>
  <c r="IB22" i="2"/>
  <c r="IB23" i="2"/>
  <c r="IB24" i="2"/>
  <c r="IB25" i="2"/>
  <c r="IB26" i="2"/>
  <c r="IB27" i="2"/>
  <c r="IB28" i="2"/>
  <c r="IB29" i="2"/>
  <c r="IB30" i="2"/>
  <c r="IB31" i="2"/>
  <c r="IB32" i="2"/>
  <c r="IB33" i="2"/>
  <c r="IB34" i="2"/>
  <c r="IB35" i="2"/>
  <c r="IB36" i="2"/>
  <c r="IB38" i="2"/>
  <c r="IB39" i="2"/>
  <c r="IB40" i="2"/>
  <c r="IB41" i="2"/>
  <c r="ES40" i="2"/>
  <c r="EP40" i="2"/>
  <c r="DL10" i="2"/>
  <c r="BA12" i="2"/>
  <c r="BA16" i="2"/>
  <c r="BA21" i="2"/>
  <c r="AX9" i="2"/>
  <c r="AX10" i="2"/>
  <c r="AX20" i="2"/>
  <c r="AX21" i="2"/>
  <c r="AX24" i="2"/>
  <c r="AX26" i="2"/>
  <c r="AX31" i="2"/>
  <c r="AX36" i="2"/>
  <c r="AU40" i="2"/>
  <c r="AI39" i="2"/>
  <c r="DR15" i="2"/>
  <c r="DR26" i="2"/>
  <c r="DR32" i="2"/>
  <c r="DO22" i="2"/>
  <c r="DO42" i="2"/>
  <c r="DI6" i="2"/>
  <c r="DI7" i="2"/>
  <c r="DI9" i="2"/>
  <c r="DI12" i="2"/>
  <c r="DI15" i="2"/>
  <c r="DI18" i="2"/>
  <c r="DI19" i="2"/>
  <c r="DI20" i="2"/>
  <c r="DI22" i="2"/>
  <c r="DI24" i="2"/>
  <c r="DI25" i="2"/>
  <c r="DI26" i="2"/>
  <c r="DI31" i="2"/>
  <c r="DI32" i="2"/>
  <c r="DI33" i="2"/>
  <c r="DI35" i="2"/>
  <c r="DI36" i="2"/>
  <c r="AL40" i="2"/>
  <c r="EY6" i="2"/>
  <c r="EY9" i="2"/>
  <c r="EY10" i="2"/>
  <c r="EY16" i="2"/>
  <c r="EY17" i="2"/>
  <c r="EY18" i="2"/>
  <c r="EY20" i="2"/>
  <c r="EY22" i="2"/>
  <c r="EY26" i="2"/>
  <c r="EY27" i="2"/>
  <c r="EY28" i="2"/>
  <c r="EY30" i="2"/>
  <c r="EY32" i="2"/>
  <c r="EY33" i="2"/>
  <c r="EY34" i="2"/>
  <c r="EY36" i="2"/>
  <c r="EY38" i="2"/>
  <c r="EY39" i="2"/>
  <c r="EY40" i="2"/>
  <c r="EY41" i="2"/>
  <c r="EV14" i="2"/>
  <c r="EM8" i="2"/>
  <c r="EM10" i="2"/>
  <c r="EJ6" i="2"/>
  <c r="EJ7" i="2"/>
  <c r="EJ8" i="2"/>
  <c r="EJ9" i="2"/>
  <c r="EJ10" i="2"/>
  <c r="EJ12" i="2"/>
  <c r="EJ13" i="2"/>
  <c r="EJ14" i="2"/>
  <c r="EJ15" i="2"/>
  <c r="EJ16" i="2"/>
  <c r="EJ17" i="2"/>
  <c r="EJ18" i="2"/>
  <c r="EJ19" i="2"/>
  <c r="EJ20" i="2"/>
  <c r="EJ21" i="2"/>
  <c r="EJ22" i="2"/>
  <c r="EJ23" i="2"/>
  <c r="EJ24" i="2"/>
  <c r="EJ25" i="2"/>
  <c r="EJ26" i="2"/>
  <c r="EJ27" i="2"/>
  <c r="EJ28" i="2"/>
  <c r="EJ30" i="2"/>
  <c r="EJ31" i="2"/>
  <c r="EJ32" i="2"/>
  <c r="EJ33" i="2"/>
  <c r="EJ34" i="2"/>
  <c r="EJ35" i="2"/>
  <c r="EJ36" i="2"/>
  <c r="EJ38" i="2"/>
  <c r="EJ39" i="2"/>
  <c r="AR7" i="2"/>
  <c r="AR8" i="2"/>
  <c r="AR9" i="2"/>
  <c r="AR10" i="2"/>
  <c r="AR12" i="2"/>
  <c r="AR13" i="2"/>
  <c r="AR14" i="2"/>
  <c r="AR15" i="2"/>
  <c r="AR16" i="2"/>
  <c r="AR17" i="2"/>
  <c r="AR19" i="2"/>
  <c r="AR21" i="2"/>
  <c r="AR22" i="2"/>
  <c r="AR23" i="2"/>
  <c r="AR25" i="2"/>
  <c r="AR26" i="2"/>
  <c r="AR28" i="2"/>
  <c r="AR31" i="2"/>
  <c r="AR32" i="2"/>
  <c r="AR33" i="2"/>
  <c r="AR39" i="2"/>
  <c r="AR40" i="2"/>
  <c r="AO40" i="2"/>
  <c r="ED42" i="2"/>
  <c r="EG6" i="2"/>
  <c r="EG25" i="2"/>
  <c r="EG33" i="2"/>
  <c r="EG34" i="2"/>
  <c r="EG36" i="2"/>
  <c r="EG40" i="2"/>
  <c r="CK6" i="2"/>
  <c r="CK10" i="2"/>
  <c r="CK13" i="2"/>
  <c r="CK14" i="2"/>
  <c r="CK16" i="2"/>
  <c r="CK20" i="2"/>
  <c r="CK24" i="2"/>
  <c r="CK26" i="2"/>
  <c r="CK27" i="2"/>
  <c r="CK28" i="2"/>
  <c r="CK30" i="2"/>
  <c r="CK31" i="2"/>
  <c r="CK32" i="2"/>
  <c r="CK33" i="2"/>
  <c r="CK34" i="2"/>
  <c r="CK36" i="2"/>
  <c r="CK38" i="2"/>
  <c r="CK41" i="2"/>
  <c r="CH7" i="2"/>
  <c r="CH9" i="2"/>
  <c r="CH10" i="2"/>
  <c r="CH11" i="2"/>
  <c r="CH13" i="2"/>
  <c r="CH14" i="2"/>
  <c r="CH16" i="2"/>
  <c r="CH17" i="2"/>
  <c r="CH21" i="2"/>
  <c r="CH26" i="2"/>
  <c r="CH27" i="2"/>
  <c r="CH28" i="2"/>
  <c r="CH30" i="2"/>
  <c r="CH32" i="2"/>
  <c r="CH33" i="2"/>
  <c r="CH35" i="2"/>
  <c r="CH36" i="2"/>
  <c r="CH39" i="2"/>
  <c r="CH40" i="2"/>
  <c r="CE6" i="2"/>
  <c r="CE7" i="2"/>
  <c r="CE12" i="2"/>
  <c r="CE20" i="2"/>
  <c r="CE25" i="2"/>
  <c r="CE40" i="2"/>
  <c r="CB6" i="2"/>
  <c r="CB7" i="2"/>
  <c r="CB8" i="2"/>
  <c r="CB12" i="2"/>
  <c r="CB13" i="2"/>
  <c r="CB14" i="2"/>
  <c r="CB19" i="2"/>
  <c r="CB20" i="2"/>
  <c r="CB21" i="2"/>
  <c r="CB22" i="2"/>
  <c r="CB25" i="2"/>
  <c r="CB26" i="2"/>
  <c r="CB28" i="2"/>
  <c r="CB33" i="2"/>
  <c r="CB34" i="2"/>
  <c r="BY16" i="2"/>
  <c r="BV6" i="2"/>
  <c r="BV9" i="2"/>
  <c r="BV10" i="2"/>
  <c r="BV12" i="2"/>
  <c r="BV13" i="2"/>
  <c r="BV14" i="2"/>
  <c r="BV16" i="2"/>
  <c r="BV18" i="2"/>
  <c r="BV19" i="2"/>
  <c r="BV20" i="2"/>
  <c r="BV22" i="2"/>
  <c r="BV23" i="2"/>
  <c r="BV24" i="2"/>
  <c r="BV26" i="2"/>
  <c r="BV27" i="2"/>
  <c r="BV28" i="2"/>
  <c r="BV31" i="2"/>
  <c r="BV32" i="2"/>
  <c r="BV33" i="2"/>
  <c r="BV35" i="2"/>
  <c r="BS6" i="2"/>
  <c r="BS7" i="2"/>
  <c r="BS12" i="2"/>
  <c r="BS20" i="2"/>
  <c r="BS25" i="2"/>
  <c r="BS40" i="2"/>
  <c r="BP8" i="2"/>
  <c r="BM34" i="2"/>
  <c r="BJ8" i="2"/>
  <c r="BJ11" i="2"/>
  <c r="BJ12" i="2"/>
  <c r="BJ16" i="2"/>
  <c r="BJ21" i="2"/>
  <c r="BJ25" i="2"/>
  <c r="BJ28" i="2"/>
  <c r="BJ30" i="2"/>
  <c r="BJ31" i="2"/>
  <c r="BJ36" i="2"/>
  <c r="BJ38" i="2"/>
  <c r="BJ40" i="2"/>
  <c r="BG6" i="2"/>
  <c r="BG13" i="2"/>
  <c r="BG18" i="2"/>
  <c r="BG22" i="2"/>
  <c r="BG31" i="2"/>
  <c r="BG33" i="2"/>
  <c r="BG34" i="2"/>
  <c r="BG36" i="2"/>
  <c r="BG38" i="2"/>
  <c r="BG40" i="2"/>
  <c r="BD6" i="2"/>
  <c r="BD7" i="2"/>
  <c r="BD12" i="2"/>
  <c r="BD20" i="2"/>
  <c r="BD25" i="2"/>
  <c r="BD40" i="2"/>
  <c r="DX34" i="2"/>
  <c r="DU28" i="2"/>
  <c r="EA38" i="2"/>
  <c r="CZ6" i="2"/>
  <c r="CZ12" i="2"/>
  <c r="CZ14" i="2"/>
  <c r="CZ15" i="2"/>
  <c r="CZ16" i="2"/>
  <c r="CZ19" i="2"/>
  <c r="CZ20" i="2"/>
  <c r="CZ22" i="2"/>
  <c r="CZ25" i="2"/>
  <c r="CZ26" i="2"/>
  <c r="CZ28" i="2"/>
  <c r="CZ31" i="2"/>
  <c r="CZ32" i="2"/>
  <c r="CZ33" i="2"/>
  <c r="CW6" i="2"/>
  <c r="CW7" i="2"/>
  <c r="CW8" i="2"/>
  <c r="CW9" i="2"/>
  <c r="CW11" i="2"/>
  <c r="CW12" i="2"/>
  <c r="CW17" i="2"/>
  <c r="CW19" i="2"/>
  <c r="CW20" i="2"/>
  <c r="CW23" i="2"/>
  <c r="CW24" i="2"/>
  <c r="CW25" i="2"/>
  <c r="CW26" i="2"/>
  <c r="CW27" i="2"/>
  <c r="CW28" i="2"/>
  <c r="CW30" i="2"/>
  <c r="CW31" i="2"/>
  <c r="CW34" i="2"/>
  <c r="CW35" i="2"/>
  <c r="CW36" i="2"/>
  <c r="CT6" i="2"/>
  <c r="CT7" i="2"/>
  <c r="CT11" i="2"/>
  <c r="CT12" i="2"/>
  <c r="CT13" i="2"/>
  <c r="CT16" i="2"/>
  <c r="CT20" i="2"/>
  <c r="CT21" i="2"/>
  <c r="CT28" i="2"/>
  <c r="CT30" i="2"/>
  <c r="CT32" i="2"/>
  <c r="CT34" i="2"/>
  <c r="CT35" i="2"/>
  <c r="CT36" i="2"/>
  <c r="CT39" i="2"/>
  <c r="CQ38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20" i="2"/>
  <c r="CN21" i="2"/>
  <c r="CN22" i="2"/>
  <c r="CN23" i="2"/>
  <c r="CN24" i="2"/>
  <c r="CN25" i="2"/>
  <c r="CN26" i="2"/>
  <c r="CN27" i="2"/>
  <c r="CN28" i="2"/>
  <c r="CN30" i="2"/>
  <c r="CN31" i="2"/>
  <c r="CN32" i="2"/>
  <c r="CN33" i="2"/>
  <c r="CN34" i="2"/>
  <c r="CN35" i="2"/>
  <c r="CN36" i="2"/>
  <c r="CN39" i="2"/>
  <c r="CN40" i="2"/>
  <c r="DC28" i="2"/>
  <c r="IE8" i="2" l="1"/>
  <c r="IE32" i="2"/>
  <c r="IE16" i="2"/>
  <c r="IE28" i="2"/>
  <c r="IE39" i="2"/>
  <c r="IE12" i="2"/>
  <c r="IE36" i="2"/>
  <c r="IE20" i="2"/>
  <c r="IE34" i="2"/>
  <c r="IE26" i="2"/>
  <c r="IE22" i="2"/>
  <c r="IE18" i="2"/>
  <c r="IE14" i="2"/>
  <c r="IE10" i="2"/>
  <c r="IE38" i="2"/>
  <c r="IE30" i="2"/>
  <c r="IE6" i="2"/>
  <c r="FB6" i="2"/>
  <c r="KG43" i="2"/>
  <c r="FB38" i="2"/>
  <c r="IE33" i="2"/>
  <c r="IE31" i="2"/>
  <c r="IE29" i="2"/>
  <c r="IE27" i="2"/>
  <c r="IE25" i="2"/>
  <c r="IE23" i="2"/>
  <c r="IE21" i="2"/>
  <c r="IE19" i="2"/>
  <c r="IE17" i="2"/>
  <c r="IE15" i="2"/>
  <c r="IE13" i="2"/>
  <c r="IE11" i="2"/>
  <c r="IE9" i="2"/>
  <c r="IE7" i="2"/>
  <c r="IE40" i="2"/>
  <c r="FB36" i="2"/>
  <c r="FB35" i="2"/>
  <c r="FB34" i="2"/>
  <c r="FB33" i="2"/>
  <c r="FB32" i="2"/>
  <c r="FB31" i="2"/>
  <c r="FB30" i="2"/>
  <c r="FB29" i="2"/>
  <c r="FB28" i="2"/>
  <c r="FB27" i="2"/>
  <c r="FB26" i="2"/>
  <c r="FB25" i="2"/>
  <c r="FB24" i="2"/>
  <c r="FB23" i="2"/>
  <c r="FB22" i="2"/>
  <c r="FB21" i="2"/>
  <c r="FB20" i="2"/>
  <c r="FB19" i="2"/>
  <c r="FB18" i="2"/>
  <c r="FB17" i="2"/>
  <c r="FB16" i="2"/>
  <c r="FB15" i="2"/>
  <c r="FB14" i="2"/>
  <c r="FB13" i="2"/>
  <c r="FB12" i="2"/>
  <c r="FB11" i="2"/>
  <c r="FB10" i="2"/>
  <c r="FB9" i="2"/>
  <c r="FB8" i="2"/>
  <c r="FB7" i="2"/>
  <c r="FB41" i="2"/>
  <c r="FB40" i="2"/>
  <c r="FB39" i="2"/>
  <c r="KI43" i="2"/>
  <c r="KJ43" i="2" s="1"/>
  <c r="AC42" i="2" l="1"/>
  <c r="Z6" i="2"/>
  <c r="Z7" i="2"/>
  <c r="Z8" i="2"/>
  <c r="Z9" i="2"/>
  <c r="Z10" i="2"/>
  <c r="Z12" i="2"/>
  <c r="Z13" i="2"/>
  <c r="Z14" i="2"/>
  <c r="Z15" i="2"/>
  <c r="Z16" i="2"/>
  <c r="Z17" i="2"/>
  <c r="Z19" i="2"/>
  <c r="Z20" i="2"/>
  <c r="Z21" i="2"/>
  <c r="Z22" i="2"/>
  <c r="Z23" i="2"/>
  <c r="Z24" i="2"/>
  <c r="Z25" i="2"/>
  <c r="Z27" i="2"/>
  <c r="Z30" i="2"/>
  <c r="Z31" i="2"/>
  <c r="Z32" i="2"/>
  <c r="Z33" i="2"/>
  <c r="Z34" i="2"/>
  <c r="Z36" i="2"/>
  <c r="Z39" i="2"/>
  <c r="Z42" i="2"/>
  <c r="W6" i="2"/>
  <c r="W7" i="2"/>
  <c r="W8" i="2"/>
  <c r="W9" i="2"/>
  <c r="W10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30" i="2"/>
  <c r="W31" i="2"/>
  <c r="W32" i="2"/>
  <c r="W33" i="2"/>
  <c r="W34" i="2"/>
  <c r="W35" i="2"/>
  <c r="W36" i="2"/>
  <c r="W38" i="2"/>
  <c r="W39" i="2"/>
  <c r="W40" i="2"/>
  <c r="DF14" i="2"/>
  <c r="DF29" i="2"/>
  <c r="DF30" i="2"/>
  <c r="Q41" i="2"/>
  <c r="N6" i="2"/>
  <c r="N7" i="2"/>
  <c r="N11" i="2"/>
  <c r="N12" i="2"/>
  <c r="N14" i="2"/>
  <c r="N15" i="2"/>
  <c r="N16" i="2"/>
  <c r="N18" i="2"/>
  <c r="N19" i="2"/>
  <c r="N20" i="2"/>
  <c r="N21" i="2"/>
  <c r="N22" i="2"/>
  <c r="N23" i="2"/>
  <c r="N24" i="2"/>
  <c r="N25" i="2"/>
  <c r="N26" i="2"/>
  <c r="N29" i="2"/>
  <c r="N30" i="2"/>
  <c r="N31" i="2"/>
  <c r="N32" i="2"/>
  <c r="N33" i="2"/>
  <c r="N34" i="2"/>
  <c r="N36" i="2"/>
  <c r="N38" i="2"/>
  <c r="N39" i="2"/>
  <c r="N40" i="2"/>
  <c r="N42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8" i="2"/>
  <c r="K39" i="2"/>
  <c r="K40" i="2"/>
  <c r="K41" i="2"/>
  <c r="EB37" i="2"/>
  <c r="EC37" i="2"/>
  <c r="EB5" i="2"/>
  <c r="EC5" i="2"/>
  <c r="AD43" i="2"/>
  <c r="AE43" i="2"/>
  <c r="T39" i="2"/>
  <c r="T40" i="2"/>
  <c r="T41" i="2"/>
  <c r="T38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AA43" i="2"/>
  <c r="AB43" i="2"/>
  <c r="KY42" i="2"/>
  <c r="C39" i="2"/>
  <c r="KW39" i="2" s="1"/>
  <c r="D39" i="2"/>
  <c r="KX39" i="2" s="1"/>
  <c r="C40" i="2"/>
  <c r="KW40" i="2" s="1"/>
  <c r="D40" i="2"/>
  <c r="KX40" i="2" s="1"/>
  <c r="C41" i="2"/>
  <c r="KW41" i="2" s="1"/>
  <c r="D41" i="2"/>
  <c r="KX41" i="2" s="1"/>
  <c r="D38" i="2"/>
  <c r="KX38" i="2" s="1"/>
  <c r="C38" i="2"/>
  <c r="C7" i="2"/>
  <c r="KW7" i="2" s="1"/>
  <c r="D7" i="2"/>
  <c r="KX7" i="2" s="1"/>
  <c r="C8" i="2"/>
  <c r="KW8" i="2" s="1"/>
  <c r="D8" i="2"/>
  <c r="KX8" i="2" s="1"/>
  <c r="C9" i="2"/>
  <c r="KW9" i="2" s="1"/>
  <c r="D9" i="2"/>
  <c r="KX9" i="2" s="1"/>
  <c r="C10" i="2"/>
  <c r="KW10" i="2" s="1"/>
  <c r="D10" i="2"/>
  <c r="KX10" i="2" s="1"/>
  <c r="C11" i="2"/>
  <c r="KW11" i="2" s="1"/>
  <c r="D11" i="2"/>
  <c r="KX11" i="2" s="1"/>
  <c r="C12" i="2"/>
  <c r="KW12" i="2" s="1"/>
  <c r="D12" i="2"/>
  <c r="KX12" i="2" s="1"/>
  <c r="C13" i="2"/>
  <c r="KW13" i="2" s="1"/>
  <c r="D13" i="2"/>
  <c r="KX13" i="2" s="1"/>
  <c r="C14" i="2"/>
  <c r="KW14" i="2" s="1"/>
  <c r="D14" i="2"/>
  <c r="KX14" i="2" s="1"/>
  <c r="C15" i="2"/>
  <c r="KW15" i="2" s="1"/>
  <c r="D15" i="2"/>
  <c r="KX15" i="2" s="1"/>
  <c r="C16" i="2"/>
  <c r="KW16" i="2" s="1"/>
  <c r="D16" i="2"/>
  <c r="KX16" i="2" s="1"/>
  <c r="C17" i="2"/>
  <c r="KW17" i="2" s="1"/>
  <c r="D17" i="2"/>
  <c r="KX17" i="2" s="1"/>
  <c r="C18" i="2"/>
  <c r="KW18" i="2" s="1"/>
  <c r="D18" i="2"/>
  <c r="KX18" i="2" s="1"/>
  <c r="C19" i="2"/>
  <c r="KW19" i="2" s="1"/>
  <c r="D19" i="2"/>
  <c r="KX19" i="2" s="1"/>
  <c r="C20" i="2"/>
  <c r="KW20" i="2" s="1"/>
  <c r="D20" i="2"/>
  <c r="KX20" i="2" s="1"/>
  <c r="C21" i="2"/>
  <c r="KW21" i="2" s="1"/>
  <c r="D21" i="2"/>
  <c r="KX21" i="2" s="1"/>
  <c r="C22" i="2"/>
  <c r="KW22" i="2" s="1"/>
  <c r="D22" i="2"/>
  <c r="KX22" i="2" s="1"/>
  <c r="C23" i="2"/>
  <c r="KW23" i="2" s="1"/>
  <c r="D23" i="2"/>
  <c r="KX23" i="2" s="1"/>
  <c r="C24" i="2"/>
  <c r="KW24" i="2" s="1"/>
  <c r="D24" i="2"/>
  <c r="KX24" i="2" s="1"/>
  <c r="C25" i="2"/>
  <c r="KW25" i="2" s="1"/>
  <c r="D25" i="2"/>
  <c r="KX25" i="2" s="1"/>
  <c r="C26" i="2"/>
  <c r="KW26" i="2" s="1"/>
  <c r="D26" i="2"/>
  <c r="KX26" i="2" s="1"/>
  <c r="C27" i="2"/>
  <c r="KW27" i="2" s="1"/>
  <c r="D27" i="2"/>
  <c r="KX27" i="2" s="1"/>
  <c r="C28" i="2"/>
  <c r="KW28" i="2" s="1"/>
  <c r="D28" i="2"/>
  <c r="KX28" i="2" s="1"/>
  <c r="C29" i="2"/>
  <c r="KW29" i="2" s="1"/>
  <c r="D29" i="2"/>
  <c r="KX29" i="2" s="1"/>
  <c r="C30" i="2"/>
  <c r="KW30" i="2" s="1"/>
  <c r="D30" i="2"/>
  <c r="KX30" i="2" s="1"/>
  <c r="C31" i="2"/>
  <c r="KW31" i="2" s="1"/>
  <c r="D31" i="2"/>
  <c r="KX31" i="2" s="1"/>
  <c r="C32" i="2"/>
  <c r="KW32" i="2" s="1"/>
  <c r="D32" i="2"/>
  <c r="KX32" i="2" s="1"/>
  <c r="C33" i="2"/>
  <c r="KW33" i="2" s="1"/>
  <c r="D33" i="2"/>
  <c r="KX33" i="2" s="1"/>
  <c r="C34" i="2"/>
  <c r="KW34" i="2" s="1"/>
  <c r="D34" i="2"/>
  <c r="KX34" i="2" s="1"/>
  <c r="C35" i="2"/>
  <c r="KW35" i="2" s="1"/>
  <c r="D35" i="2"/>
  <c r="KX35" i="2" s="1"/>
  <c r="C36" i="2"/>
  <c r="KW36" i="2" s="1"/>
  <c r="D36" i="2"/>
  <c r="KX36" i="2" s="1"/>
  <c r="D6" i="2"/>
  <c r="KX6" i="2" s="1"/>
  <c r="C6" i="2"/>
  <c r="KW6" i="2" s="1"/>
  <c r="E42" i="2"/>
  <c r="H38" i="2"/>
  <c r="H39" i="2"/>
  <c r="H40" i="2"/>
  <c r="H41" i="2"/>
  <c r="I37" i="2"/>
  <c r="J37" i="2"/>
  <c r="L37" i="2"/>
  <c r="M37" i="2"/>
  <c r="O37" i="2"/>
  <c r="P37" i="2"/>
  <c r="U37" i="2"/>
  <c r="V37" i="2"/>
  <c r="X37" i="2"/>
  <c r="Y37" i="2"/>
  <c r="CL37" i="2"/>
  <c r="CM37" i="2"/>
  <c r="CO37" i="2"/>
  <c r="CP37" i="2"/>
  <c r="CR37" i="2"/>
  <c r="CS37" i="2"/>
  <c r="CU37" i="2"/>
  <c r="CV37" i="2"/>
  <c r="DY37" i="2"/>
  <c r="DZ37" i="2"/>
  <c r="DS37" i="2"/>
  <c r="DT37" i="2"/>
  <c r="DV37" i="2"/>
  <c r="DW37" i="2"/>
  <c r="BB37" i="2"/>
  <c r="BC37" i="2"/>
  <c r="BE37" i="2"/>
  <c r="BF37" i="2"/>
  <c r="BH37" i="2"/>
  <c r="BI37" i="2"/>
  <c r="BQ37" i="2"/>
  <c r="BR37" i="2"/>
  <c r="CC37" i="2"/>
  <c r="CD37" i="2"/>
  <c r="CF37" i="2"/>
  <c r="CG37" i="2"/>
  <c r="CI37" i="2"/>
  <c r="CJ37" i="2"/>
  <c r="EE37" i="2"/>
  <c r="EF37" i="2"/>
  <c r="AM37" i="2"/>
  <c r="AM43" i="2" s="1"/>
  <c r="AN37" i="2"/>
  <c r="AN43" i="2" s="1"/>
  <c r="AP37" i="2"/>
  <c r="EH37" i="2"/>
  <c r="EI37" i="2"/>
  <c r="EK37" i="2"/>
  <c r="EL37" i="2"/>
  <c r="ET37" i="2"/>
  <c r="EU37" i="2"/>
  <c r="EW37" i="2"/>
  <c r="EX37" i="2"/>
  <c r="AJ37" i="2"/>
  <c r="AJ43" i="2" s="1"/>
  <c r="AK37" i="2"/>
  <c r="DP37" i="2"/>
  <c r="DQ37" i="2"/>
  <c r="AG37" i="2"/>
  <c r="AG43" i="2" s="1"/>
  <c r="AH37" i="2"/>
  <c r="AS37" i="2"/>
  <c r="AT37" i="2"/>
  <c r="AY37" i="2"/>
  <c r="AZ37" i="2"/>
  <c r="EN37" i="2"/>
  <c r="EO37" i="2"/>
  <c r="EQ37" i="2"/>
  <c r="ER37" i="2"/>
  <c r="HZ37" i="2"/>
  <c r="IA37" i="2"/>
  <c r="FC37" i="2"/>
  <c r="FD37" i="2"/>
  <c r="FF37" i="2"/>
  <c r="FG37" i="2"/>
  <c r="HK37" i="2"/>
  <c r="HL37" i="2"/>
  <c r="FI37" i="2"/>
  <c r="FJ37" i="2"/>
  <c r="GV37" i="2"/>
  <c r="GW37" i="2"/>
  <c r="GY37" i="2"/>
  <c r="GZ37" i="2"/>
  <c r="HB37" i="2"/>
  <c r="HC37" i="2"/>
  <c r="HE37" i="2"/>
  <c r="HF37" i="2"/>
  <c r="HH37" i="2"/>
  <c r="HI37" i="2"/>
  <c r="GA37" i="2"/>
  <c r="GB37" i="2"/>
  <c r="GD37" i="2"/>
  <c r="GE37" i="2"/>
  <c r="GG37" i="2"/>
  <c r="GH37" i="2"/>
  <c r="GJ37" i="2"/>
  <c r="GK37" i="2"/>
  <c r="GM37" i="2"/>
  <c r="GN37" i="2"/>
  <c r="GP37" i="2"/>
  <c r="GQ37" i="2"/>
  <c r="GS37" i="2"/>
  <c r="GT37" i="2"/>
  <c r="FR37" i="2"/>
  <c r="FS37" i="2"/>
  <c r="FU37" i="2"/>
  <c r="FV37" i="2"/>
  <c r="FX37" i="2"/>
  <c r="FY37" i="2"/>
  <c r="HT37" i="2"/>
  <c r="HU37" i="2"/>
  <c r="HN37" i="2"/>
  <c r="HO37" i="2"/>
  <c r="HQ37" i="2"/>
  <c r="HR37" i="2"/>
  <c r="HW37" i="2"/>
  <c r="HX37" i="2"/>
  <c r="FL37" i="2"/>
  <c r="FM37" i="2"/>
  <c r="FO37" i="2"/>
  <c r="FP37" i="2"/>
  <c r="IC37" i="2"/>
  <c r="ID37" i="2"/>
  <c r="JJ37" i="2"/>
  <c r="JK37" i="2"/>
  <c r="JM37" i="2"/>
  <c r="JN37" i="2"/>
  <c r="KB37" i="2"/>
  <c r="KC37" i="2"/>
  <c r="KT37" i="2"/>
  <c r="KU37" i="2"/>
  <c r="JP37" i="2"/>
  <c r="JS37" i="2"/>
  <c r="JT37" i="2"/>
  <c r="JV37" i="2"/>
  <c r="JW37" i="2"/>
  <c r="JY37" i="2"/>
  <c r="KQ37" i="2"/>
  <c r="KR37" i="2"/>
  <c r="IO37" i="2"/>
  <c r="IP37" i="2"/>
  <c r="IR37" i="2"/>
  <c r="IS37" i="2"/>
  <c r="IU37" i="2"/>
  <c r="IV37" i="2"/>
  <c r="IX37" i="2"/>
  <c r="IY37" i="2"/>
  <c r="JA37" i="2"/>
  <c r="JB37" i="2"/>
  <c r="JD37" i="2"/>
  <c r="JE37" i="2"/>
  <c r="JG37" i="2"/>
  <c r="JH37" i="2"/>
  <c r="IF37" i="2"/>
  <c r="IG37" i="2"/>
  <c r="II37" i="2"/>
  <c r="IJ37" i="2"/>
  <c r="IL37" i="2"/>
  <c r="IM37" i="2"/>
  <c r="F37" i="2"/>
  <c r="G37" i="2"/>
  <c r="L5" i="2"/>
  <c r="M5" i="2"/>
  <c r="O5" i="2"/>
  <c r="P5" i="2"/>
  <c r="DD5" i="2"/>
  <c r="DE5" i="2"/>
  <c r="U5" i="2"/>
  <c r="V5" i="2"/>
  <c r="X5" i="2"/>
  <c r="Y5" i="2"/>
  <c r="DA5" i="2"/>
  <c r="DB5" i="2"/>
  <c r="CL5" i="2"/>
  <c r="CM5" i="2"/>
  <c r="CO5" i="2"/>
  <c r="CP5" i="2"/>
  <c r="CR5" i="2"/>
  <c r="CS5" i="2"/>
  <c r="CU5" i="2"/>
  <c r="CV5" i="2"/>
  <c r="CX5" i="2"/>
  <c r="CY5" i="2"/>
  <c r="DY5" i="2"/>
  <c r="DZ5" i="2"/>
  <c r="DS5" i="2"/>
  <c r="DT5" i="2"/>
  <c r="DV5" i="2"/>
  <c r="DW5" i="2"/>
  <c r="BB5" i="2"/>
  <c r="BC5" i="2"/>
  <c r="BE5" i="2"/>
  <c r="BF5" i="2"/>
  <c r="BH5" i="2"/>
  <c r="BI5" i="2"/>
  <c r="BK5" i="2"/>
  <c r="BK43" i="2" s="1"/>
  <c r="BL5" i="2"/>
  <c r="BL43" i="2" s="1"/>
  <c r="BN5" i="2"/>
  <c r="BN43" i="2" s="1"/>
  <c r="BO5" i="2"/>
  <c r="BQ5" i="2"/>
  <c r="BR5" i="2"/>
  <c r="BT5" i="2"/>
  <c r="BU5" i="2"/>
  <c r="BW5" i="2"/>
  <c r="BX5" i="2"/>
  <c r="BX43" i="2" s="1"/>
  <c r="BZ5" i="2"/>
  <c r="CA5" i="2"/>
  <c r="CC5" i="2"/>
  <c r="CD5" i="2"/>
  <c r="CF5" i="2"/>
  <c r="CG5" i="2"/>
  <c r="CI5" i="2"/>
  <c r="CJ5" i="2"/>
  <c r="EE5" i="2"/>
  <c r="EF5" i="2"/>
  <c r="AP5" i="2"/>
  <c r="AQ5" i="2"/>
  <c r="EH5" i="2"/>
  <c r="EI5" i="2"/>
  <c r="EK5" i="2"/>
  <c r="EL5" i="2"/>
  <c r="ET5" i="2"/>
  <c r="EU5" i="2"/>
  <c r="EW5" i="2"/>
  <c r="EX5" i="2"/>
  <c r="DG5" i="2"/>
  <c r="DG43" i="2" s="1"/>
  <c r="DH5" i="2"/>
  <c r="DH43" i="2" s="1"/>
  <c r="DM5" i="2"/>
  <c r="DM43" i="2" s="1"/>
  <c r="DN5" i="2"/>
  <c r="DP5" i="2"/>
  <c r="DQ5" i="2"/>
  <c r="DQ43" i="2" s="1"/>
  <c r="AS5" i="2"/>
  <c r="AT5" i="2"/>
  <c r="AV5" i="2"/>
  <c r="AW5" i="2"/>
  <c r="AW43" i="2" s="1"/>
  <c r="AY5" i="2"/>
  <c r="AZ5" i="2"/>
  <c r="DJ5" i="2"/>
  <c r="DK5" i="2"/>
  <c r="DK43" i="2" s="1"/>
  <c r="EN5" i="2"/>
  <c r="EO5" i="2"/>
  <c r="EQ5" i="2"/>
  <c r="ER5" i="2"/>
  <c r="ER43" i="2" s="1"/>
  <c r="HZ5" i="2"/>
  <c r="IA5" i="2"/>
  <c r="FC5" i="2"/>
  <c r="FD5" i="2"/>
  <c r="FF5" i="2"/>
  <c r="FG5" i="2"/>
  <c r="HK5" i="2"/>
  <c r="HL5" i="2"/>
  <c r="FI5" i="2"/>
  <c r="FJ5" i="2"/>
  <c r="GV5" i="2"/>
  <c r="GW5" i="2"/>
  <c r="GY5" i="2"/>
  <c r="GZ5" i="2"/>
  <c r="HB5" i="2"/>
  <c r="HC5" i="2"/>
  <c r="HE5" i="2"/>
  <c r="HF5" i="2"/>
  <c r="HH5" i="2"/>
  <c r="HI5" i="2"/>
  <c r="GA5" i="2"/>
  <c r="GB5" i="2"/>
  <c r="GD5" i="2"/>
  <c r="GE5" i="2"/>
  <c r="GG5" i="2"/>
  <c r="GH5" i="2"/>
  <c r="GJ5" i="2"/>
  <c r="GK5" i="2"/>
  <c r="GM5" i="2"/>
  <c r="GN5" i="2"/>
  <c r="GP5" i="2"/>
  <c r="GQ5" i="2"/>
  <c r="GS5" i="2"/>
  <c r="GT5" i="2"/>
  <c r="FR5" i="2"/>
  <c r="FS5" i="2"/>
  <c r="FU5" i="2"/>
  <c r="FV5" i="2"/>
  <c r="FX5" i="2"/>
  <c r="FY5" i="2"/>
  <c r="HT5" i="2"/>
  <c r="HU5" i="2"/>
  <c r="HN5" i="2"/>
  <c r="HO5" i="2"/>
  <c r="HQ5" i="2"/>
  <c r="HR5" i="2"/>
  <c r="HW5" i="2"/>
  <c r="HX5" i="2"/>
  <c r="FL5" i="2"/>
  <c r="FM5" i="2"/>
  <c r="FO5" i="2"/>
  <c r="FP5" i="2"/>
  <c r="IC5" i="2"/>
  <c r="ID5" i="2"/>
  <c r="JJ5" i="2"/>
  <c r="JK5" i="2"/>
  <c r="JM5" i="2"/>
  <c r="JN5" i="2"/>
  <c r="KB5" i="2"/>
  <c r="KC5" i="2"/>
  <c r="KT5" i="2"/>
  <c r="KU5" i="2"/>
  <c r="JP5" i="2"/>
  <c r="JS5" i="2"/>
  <c r="JT5" i="2"/>
  <c r="JV5" i="2"/>
  <c r="JW5" i="2"/>
  <c r="JY5" i="2"/>
  <c r="JZ5" i="2"/>
  <c r="KQ5" i="2"/>
  <c r="KR5" i="2"/>
  <c r="IO5" i="2"/>
  <c r="IP5" i="2"/>
  <c r="IR5" i="2"/>
  <c r="IS5" i="2"/>
  <c r="IU5" i="2"/>
  <c r="IX5" i="2"/>
  <c r="IY5" i="2"/>
  <c r="JA5" i="2"/>
  <c r="JB5" i="2"/>
  <c r="JB43" i="2" s="1"/>
  <c r="JD5" i="2"/>
  <c r="JE5" i="2"/>
  <c r="JG5" i="2"/>
  <c r="JH5" i="2"/>
  <c r="JH43" i="2" s="1"/>
  <c r="IF5" i="2"/>
  <c r="IG5" i="2"/>
  <c r="II5" i="2"/>
  <c r="IJ5" i="2"/>
  <c r="IL5" i="2"/>
  <c r="IM5" i="2"/>
  <c r="I5" i="2"/>
  <c r="J5" i="2"/>
  <c r="F5" i="2"/>
  <c r="G5" i="2"/>
  <c r="HU43" i="2" l="1"/>
  <c r="GH43" i="2"/>
  <c r="HF43" i="2"/>
  <c r="FJ43" i="2"/>
  <c r="IA43" i="2"/>
  <c r="GT43" i="2"/>
  <c r="GB43" i="2"/>
  <c r="GZ43" i="2"/>
  <c r="FG43" i="2"/>
  <c r="IL43" i="2"/>
  <c r="DP43" i="2"/>
  <c r="S37" i="2"/>
  <c r="S43" i="2" s="1"/>
  <c r="R37" i="2"/>
  <c r="R43" i="2" s="1"/>
  <c r="GN43" i="2"/>
  <c r="GO5" i="2"/>
  <c r="EB43" i="2"/>
  <c r="IJ43" i="2"/>
  <c r="EX43" i="2"/>
  <c r="EL43" i="2"/>
  <c r="AO43" i="2"/>
  <c r="EC43" i="2"/>
  <c r="E14" i="2"/>
  <c r="D5" i="2"/>
  <c r="F43" i="2"/>
  <c r="E30" i="2"/>
  <c r="KW5" i="2"/>
  <c r="KX5" i="2"/>
  <c r="J43" i="2"/>
  <c r="II43" i="2"/>
  <c r="IF43" i="2"/>
  <c r="JG43" i="2"/>
  <c r="JI43" i="2" s="1"/>
  <c r="JD43" i="2"/>
  <c r="JA43" i="2"/>
  <c r="JC43" i="2" s="1"/>
  <c r="IX43" i="2"/>
  <c r="CJ43" i="2"/>
  <c r="CD43" i="2"/>
  <c r="BR43" i="2"/>
  <c r="BF43" i="2"/>
  <c r="DW43" i="2"/>
  <c r="E41" i="2"/>
  <c r="E20" i="2"/>
  <c r="E10" i="2"/>
  <c r="C5" i="2"/>
  <c r="D37" i="2"/>
  <c r="I43" i="2"/>
  <c r="IP43" i="2"/>
  <c r="JZ43" i="2"/>
  <c r="JW43" i="2"/>
  <c r="JU5" i="2"/>
  <c r="JP43" i="2"/>
  <c r="KT43" i="2"/>
  <c r="KB43" i="2"/>
  <c r="JM43" i="2"/>
  <c r="JJ43" i="2"/>
  <c r="KN43" i="2"/>
  <c r="FO43" i="2"/>
  <c r="FL43" i="2"/>
  <c r="HW43" i="2"/>
  <c r="HQ43" i="2"/>
  <c r="HN43" i="2"/>
  <c r="HT43" i="2"/>
  <c r="HV43" i="2" s="1"/>
  <c r="FX43" i="2"/>
  <c r="FR43" i="2"/>
  <c r="GS43" i="2"/>
  <c r="GP43" i="2"/>
  <c r="GM43" i="2"/>
  <c r="GJ43" i="2"/>
  <c r="GG43" i="2"/>
  <c r="GI43" i="2" s="1"/>
  <c r="GD43" i="2"/>
  <c r="GA43" i="2"/>
  <c r="HH43" i="2"/>
  <c r="HE43" i="2"/>
  <c r="HB43" i="2"/>
  <c r="GY43" i="2"/>
  <c r="HA43" i="2" s="1"/>
  <c r="GV43" i="2"/>
  <c r="FI43" i="2"/>
  <c r="FK43" i="2" s="1"/>
  <c r="HK43" i="2"/>
  <c r="FF43" i="2"/>
  <c r="FC43" i="2"/>
  <c r="HZ43" i="2"/>
  <c r="EQ43" i="2"/>
  <c r="ES43" i="2" s="1"/>
  <c r="EN43" i="2"/>
  <c r="DJ43" i="2"/>
  <c r="DL43" i="2" s="1"/>
  <c r="AY43" i="2"/>
  <c r="AV43" i="2"/>
  <c r="AX43" i="2" s="1"/>
  <c r="AS43" i="2"/>
  <c r="EW43" i="2"/>
  <c r="ET43" i="2"/>
  <c r="EK43" i="2"/>
  <c r="EH43" i="2"/>
  <c r="AP43" i="2"/>
  <c r="EE43" i="2"/>
  <c r="CI43" i="2"/>
  <c r="CF43" i="2"/>
  <c r="CC43" i="2"/>
  <c r="BZ43" i="2"/>
  <c r="BW43" i="2"/>
  <c r="BY43" i="2" s="1"/>
  <c r="BT43" i="2"/>
  <c r="BQ43" i="2"/>
  <c r="BE43" i="2"/>
  <c r="BB43" i="2"/>
  <c r="DV43" i="2"/>
  <c r="DS43" i="2"/>
  <c r="DY43" i="2"/>
  <c r="CX43" i="2"/>
  <c r="CU43" i="2"/>
  <c r="CR43" i="2"/>
  <c r="CO43" i="2"/>
  <c r="CL43" i="2"/>
  <c r="DA43" i="2"/>
  <c r="X43" i="2"/>
  <c r="U43" i="2"/>
  <c r="DD43" i="2"/>
  <c r="O43" i="2"/>
  <c r="L43" i="2"/>
  <c r="E39" i="2"/>
  <c r="E24" i="2"/>
  <c r="E16" i="2"/>
  <c r="E12" i="2"/>
  <c r="E8" i="2"/>
  <c r="DZ43" i="2"/>
  <c r="CV43" i="2"/>
  <c r="CW43" i="2" s="1"/>
  <c r="CP43" i="2"/>
  <c r="DB43" i="2"/>
  <c r="V43" i="2"/>
  <c r="M43" i="2"/>
  <c r="E34" i="2"/>
  <c r="E26" i="2"/>
  <c r="E22" i="2"/>
  <c r="E18" i="2"/>
  <c r="KY35" i="2"/>
  <c r="KY31" i="2"/>
  <c r="KY27" i="2"/>
  <c r="KY23" i="2"/>
  <c r="KY19" i="2"/>
  <c r="KY15" i="2"/>
  <c r="KY11" i="2"/>
  <c r="KX37" i="2"/>
  <c r="BM43" i="2"/>
  <c r="BJ5" i="2"/>
  <c r="BG5" i="2"/>
  <c r="E32" i="2"/>
  <c r="E28" i="2"/>
  <c r="HJ5" i="2"/>
  <c r="HG5" i="2"/>
  <c r="BH43" i="2"/>
  <c r="E40" i="2"/>
  <c r="E36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DR43" i="2"/>
  <c r="BA37" i="2"/>
  <c r="DO5" i="2"/>
  <c r="DI5" i="2"/>
  <c r="AI37" i="2"/>
  <c r="BJ37" i="2"/>
  <c r="BG37" i="2"/>
  <c r="BD37" i="2"/>
  <c r="EA37" i="2"/>
  <c r="CT37" i="2"/>
  <c r="CQ37" i="2"/>
  <c r="CN37" i="2"/>
  <c r="G43" i="2"/>
  <c r="IZ5" i="2"/>
  <c r="IU43" i="2"/>
  <c r="IR43" i="2"/>
  <c r="IO43" i="2"/>
  <c r="KQ43" i="2"/>
  <c r="JY43" i="2"/>
  <c r="JV43" i="2"/>
  <c r="JS43" i="2"/>
  <c r="KC43" i="2"/>
  <c r="JK43" i="2"/>
  <c r="ID43" i="2"/>
  <c r="FM43" i="2"/>
  <c r="HR43" i="2"/>
  <c r="HV5" i="2"/>
  <c r="FE5" i="2"/>
  <c r="IB5" i="2"/>
  <c r="AR5" i="2"/>
  <c r="EG5" i="2"/>
  <c r="CH5" i="2"/>
  <c r="CE5" i="2"/>
  <c r="DC5" i="2"/>
  <c r="KS37" i="2"/>
  <c r="KA37" i="2"/>
  <c r="JX37" i="2"/>
  <c r="JU37" i="2"/>
  <c r="KY7" i="2"/>
  <c r="Z37" i="2"/>
  <c r="W37" i="2"/>
  <c r="Q37" i="2"/>
  <c r="N37" i="2"/>
  <c r="K37" i="2"/>
  <c r="KY40" i="2"/>
  <c r="K5" i="2"/>
  <c r="JI5" i="2"/>
  <c r="KS5" i="2"/>
  <c r="JO5" i="2"/>
  <c r="KP5" i="2"/>
  <c r="FQ5" i="2"/>
  <c r="FN5" i="2"/>
  <c r="FT5" i="2"/>
  <c r="GU5" i="2"/>
  <c r="FK5" i="2"/>
  <c r="BA5" i="2"/>
  <c r="EV5" i="2"/>
  <c r="EM5" i="2"/>
  <c r="BS5" i="2"/>
  <c r="DU5" i="2"/>
  <c r="CZ5" i="2"/>
  <c r="CW5" i="2"/>
  <c r="DF5" i="2"/>
  <c r="N5" i="2"/>
  <c r="HM37" i="2"/>
  <c r="IB37" i="2"/>
  <c r="FB37" i="2"/>
  <c r="ES37" i="2"/>
  <c r="EP37" i="2"/>
  <c r="AU37" i="2"/>
  <c r="E35" i="2"/>
  <c r="T6" i="2"/>
  <c r="AF43" i="2"/>
  <c r="AC43" i="2"/>
  <c r="E38" i="2"/>
  <c r="KW38" i="2"/>
  <c r="KW37" i="2" s="1"/>
  <c r="IK5" i="2"/>
  <c r="JF5" i="2"/>
  <c r="JC5" i="2"/>
  <c r="IT5" i="2"/>
  <c r="IQ5" i="2"/>
  <c r="JX5" i="2"/>
  <c r="KV5" i="2"/>
  <c r="KD5" i="2"/>
  <c r="HY5" i="2"/>
  <c r="HS5" i="2"/>
  <c r="FZ5" i="2"/>
  <c r="FW5" i="2"/>
  <c r="GR5" i="2"/>
  <c r="GL5" i="2"/>
  <c r="GF5" i="2"/>
  <c r="GC5" i="2"/>
  <c r="HD5" i="2"/>
  <c r="HA5" i="2"/>
  <c r="HM5" i="2"/>
  <c r="FH5" i="2"/>
  <c r="DL5" i="2"/>
  <c r="DR5" i="2"/>
  <c r="EY5" i="2"/>
  <c r="EJ5" i="2"/>
  <c r="CB5" i="2"/>
  <c r="BY5" i="2"/>
  <c r="BP5" i="2"/>
  <c r="BM5" i="2"/>
  <c r="BD5" i="2"/>
  <c r="DX5" i="2"/>
  <c r="CN5" i="2"/>
  <c r="H37" i="2"/>
  <c r="IN37" i="2"/>
  <c r="IK37" i="2"/>
  <c r="IH37" i="2"/>
  <c r="KV37" i="2"/>
  <c r="KD37" i="2"/>
  <c r="FQ37" i="2"/>
  <c r="FN37" i="2"/>
  <c r="HS37" i="2"/>
  <c r="HP37" i="2"/>
  <c r="FZ37" i="2"/>
  <c r="FT37" i="2"/>
  <c r="GU37" i="2"/>
  <c r="GR37" i="2"/>
  <c r="GO37" i="2"/>
  <c r="GL37" i="2"/>
  <c r="GI37" i="2"/>
  <c r="GF37" i="2"/>
  <c r="GC37" i="2"/>
  <c r="HJ37" i="2"/>
  <c r="HG37" i="2"/>
  <c r="HD37" i="2"/>
  <c r="HA37" i="2"/>
  <c r="GX37" i="2"/>
  <c r="FK37" i="2"/>
  <c r="AL37" i="2"/>
  <c r="EY37" i="2"/>
  <c r="EJ37" i="2"/>
  <c r="AR37" i="2"/>
  <c r="AO37" i="2"/>
  <c r="EG37" i="2"/>
  <c r="CK37" i="2"/>
  <c r="CH37" i="2"/>
  <c r="CE37" i="2"/>
  <c r="BS37" i="2"/>
  <c r="KY6" i="2"/>
  <c r="KY36" i="2"/>
  <c r="KY34" i="2"/>
  <c r="KY33" i="2"/>
  <c r="KY32" i="2"/>
  <c r="KY30" i="2"/>
  <c r="KY29" i="2"/>
  <c r="KY28" i="2"/>
  <c r="KY26" i="2"/>
  <c r="KY25" i="2"/>
  <c r="KY24" i="2"/>
  <c r="KY22" i="2"/>
  <c r="KY21" i="2"/>
  <c r="KY20" i="2"/>
  <c r="KY18" i="2"/>
  <c r="KY17" i="2"/>
  <c r="KY16" i="2"/>
  <c r="KY14" i="2"/>
  <c r="KY13" i="2"/>
  <c r="KY12" i="2"/>
  <c r="KY10" i="2"/>
  <c r="KY9" i="2"/>
  <c r="KY8" i="2"/>
  <c r="KY41" i="2"/>
  <c r="KY39" i="2"/>
  <c r="IC43" i="2"/>
  <c r="IE37" i="2"/>
  <c r="IE5" i="2"/>
  <c r="T5" i="2"/>
  <c r="GU43" i="2"/>
  <c r="DI43" i="2"/>
  <c r="JL5" i="2"/>
  <c r="GI5" i="2"/>
  <c r="GX5" i="2"/>
  <c r="BV5" i="2"/>
  <c r="CT5" i="2"/>
  <c r="Z5" i="2"/>
  <c r="W5" i="2"/>
  <c r="IM43" i="2"/>
  <c r="JE43" i="2"/>
  <c r="JF43" i="2" s="1"/>
  <c r="IS43" i="2"/>
  <c r="KU43" i="2"/>
  <c r="KO43" i="2"/>
  <c r="HX43" i="2"/>
  <c r="HO43" i="2"/>
  <c r="FS43" i="2"/>
  <c r="GK43" i="2"/>
  <c r="HI43" i="2"/>
  <c r="GW43" i="2"/>
  <c r="FD43" i="2"/>
  <c r="EO43" i="2"/>
  <c r="AT43" i="2"/>
  <c r="DN43" i="2"/>
  <c r="DO43" i="2" s="1"/>
  <c r="EU43" i="2"/>
  <c r="AQ43" i="2"/>
  <c r="CG43" i="2"/>
  <c r="BU43" i="2"/>
  <c r="BI43" i="2"/>
  <c r="DT43" i="2"/>
  <c r="CS43" i="2"/>
  <c r="Y43" i="2"/>
  <c r="KA5" i="2"/>
  <c r="AX5" i="2"/>
  <c r="CK5" i="2"/>
  <c r="JC37" i="2"/>
  <c r="IG43" i="2"/>
  <c r="IY43" i="2"/>
  <c r="KR43" i="2"/>
  <c r="JT43" i="2"/>
  <c r="JN43" i="2"/>
  <c r="FP43" i="2"/>
  <c r="FY43" i="2"/>
  <c r="GQ43" i="2"/>
  <c r="GE43" i="2"/>
  <c r="HC43" i="2"/>
  <c r="HL43" i="2"/>
  <c r="FA43" i="2"/>
  <c r="AZ43" i="2"/>
  <c r="AH43" i="2"/>
  <c r="AI43" i="2" s="1"/>
  <c r="AK43" i="2"/>
  <c r="AL43" i="2" s="1"/>
  <c r="EI43" i="2"/>
  <c r="EF43" i="2"/>
  <c r="CA43" i="2"/>
  <c r="BO43" i="2"/>
  <c r="BP43" i="2" s="1"/>
  <c r="BC43" i="2"/>
  <c r="CY43" i="2"/>
  <c r="CM43" i="2"/>
  <c r="DE43" i="2"/>
  <c r="P43" i="2"/>
  <c r="C37" i="2"/>
  <c r="E37" i="2" s="1"/>
  <c r="E6" i="2"/>
  <c r="IB43" i="2" l="1"/>
  <c r="HG43" i="2"/>
  <c r="FH43" i="2"/>
  <c r="GC43" i="2"/>
  <c r="GL43" i="2"/>
  <c r="IN43" i="2"/>
  <c r="KV43" i="2"/>
  <c r="EY43" i="2"/>
  <c r="CZ43" i="2"/>
  <c r="GO43" i="2"/>
  <c r="DF43" i="2"/>
  <c r="CT43" i="2"/>
  <c r="T37" i="2"/>
  <c r="HS43" i="2"/>
  <c r="ED43" i="2"/>
  <c r="IK43" i="2"/>
  <c r="DX43" i="2"/>
  <c r="K43" i="2"/>
  <c r="EM43" i="2"/>
  <c r="CE43" i="2"/>
  <c r="DC43" i="2"/>
  <c r="FN43" i="2"/>
  <c r="JO43" i="2"/>
  <c r="KW43" i="2"/>
  <c r="IQ43" i="2"/>
  <c r="CN43" i="2"/>
  <c r="BD43" i="2"/>
  <c r="IZ43" i="2"/>
  <c r="IH43" i="2"/>
  <c r="Z43" i="2"/>
  <c r="DU43" i="2"/>
  <c r="AR43" i="2"/>
  <c r="KP43" i="2"/>
  <c r="KY5" i="2"/>
  <c r="H43" i="2"/>
  <c r="BJ43" i="2"/>
  <c r="CK43" i="2"/>
  <c r="D43" i="2"/>
  <c r="KA43" i="2"/>
  <c r="KX43" i="2"/>
  <c r="N43" i="2"/>
  <c r="BG43" i="2"/>
  <c r="E5" i="2"/>
  <c r="CB43" i="2"/>
  <c r="EJ43" i="2"/>
  <c r="HD43" i="2"/>
  <c r="GR43" i="2"/>
  <c r="FQ43" i="2"/>
  <c r="JU43" i="2"/>
  <c r="IT43" i="2"/>
  <c r="KY37" i="2"/>
  <c r="KY38" i="2"/>
  <c r="W43" i="2"/>
  <c r="BS43" i="2"/>
  <c r="KD43" i="2"/>
  <c r="IE43" i="2"/>
  <c r="CQ43" i="2"/>
  <c r="EA43" i="2"/>
  <c r="Q43" i="2"/>
  <c r="BV43" i="2"/>
  <c r="EP43" i="2"/>
  <c r="GX43" i="2"/>
  <c r="HP43" i="2"/>
  <c r="JL43" i="2"/>
  <c r="JX43" i="2"/>
  <c r="EG43" i="2"/>
  <c r="BA43" i="2"/>
  <c r="HM43" i="2"/>
  <c r="GF43" i="2"/>
  <c r="FZ43" i="2"/>
  <c r="KS43" i="2"/>
  <c r="CH43" i="2"/>
  <c r="EV43" i="2"/>
  <c r="AU43" i="2"/>
  <c r="FE43" i="2"/>
  <c r="HJ43" i="2"/>
  <c r="FT43" i="2"/>
  <c r="HY43" i="2"/>
  <c r="T43" i="2"/>
  <c r="C43" i="2"/>
  <c r="JR37" i="2"/>
  <c r="JQ5" i="2"/>
  <c r="JQ43" i="2" s="1"/>
  <c r="JR43" i="2" s="1"/>
  <c r="E43" i="2" l="1"/>
  <c r="KY43" i="2"/>
  <c r="JR5" i="2"/>
  <c r="IV5" i="2"/>
  <c r="IV43" i="2" s="1"/>
  <c r="IW43" i="2" s="1"/>
  <c r="IW5" i="2" l="1"/>
  <c r="FU43" i="2"/>
  <c r="FV43" i="2"/>
  <c r="FW43" i="2" l="1"/>
  <c r="FB5" i="2"/>
  <c r="EZ43" i="2"/>
  <c r="FB43" i="2" s="1"/>
  <c r="KM42" i="2"/>
  <c r="KL43" i="2"/>
  <c r="KM43" i="2" s="1"/>
</calcChain>
</file>

<file path=xl/sharedStrings.xml><?xml version="1.0" encoding="utf-8"?>
<sst xmlns="http://schemas.openxmlformats.org/spreadsheetml/2006/main" count="731" uniqueCount="263">
  <si>
    <t>0130278010</t>
  </si>
  <si>
    <t>0130278020</t>
  </si>
  <si>
    <t>0130278050</t>
  </si>
  <si>
    <t>8800050100</t>
  </si>
  <si>
    <t>19703R5150</t>
  </si>
  <si>
    <t>0130278180</t>
  </si>
  <si>
    <t>0130278181</t>
  </si>
  <si>
    <t>1920578182</t>
  </si>
  <si>
    <t>15102R5190</t>
  </si>
  <si>
    <t>15103R4660</t>
  </si>
  <si>
    <t>15106R4670</t>
  </si>
  <si>
    <t>15106R5190</t>
  </si>
  <si>
    <t>151A155190</t>
  </si>
  <si>
    <t>2110678111</t>
  </si>
  <si>
    <t>201P555670</t>
  </si>
  <si>
    <t>201P573670</t>
  </si>
  <si>
    <t>1410671439</t>
  </si>
  <si>
    <t>141P251590</t>
  </si>
  <si>
    <t>141P252320</t>
  </si>
  <si>
    <t>1420471436</t>
  </si>
  <si>
    <t>1420471438</t>
  </si>
  <si>
    <t>1420471439</t>
  </si>
  <si>
    <t>142E151690</t>
  </si>
  <si>
    <t>142E155200</t>
  </si>
  <si>
    <t>142E250970</t>
  </si>
  <si>
    <t>1430771439</t>
  </si>
  <si>
    <t>145E452100</t>
  </si>
  <si>
    <t>1470271101</t>
  </si>
  <si>
    <t>24202R0270</t>
  </si>
  <si>
    <t>12301R4970</t>
  </si>
  <si>
    <t>1330374317</t>
  </si>
  <si>
    <t>2710274905</t>
  </si>
  <si>
    <t>2720274102</t>
  </si>
  <si>
    <t>28301R0230</t>
  </si>
  <si>
    <t>291F255550</t>
  </si>
  <si>
    <t>082G474508</t>
  </si>
  <si>
    <t>20101R5670</t>
  </si>
  <si>
    <t>2010377670</t>
  </si>
  <si>
    <t>20103R5670</t>
  </si>
  <si>
    <t>0820374102</t>
  </si>
  <si>
    <t>131G474506</t>
  </si>
  <si>
    <t>1330374315</t>
  </si>
  <si>
    <t>20102R5670</t>
  </si>
  <si>
    <t>272G552430</t>
  </si>
  <si>
    <t>272G574102</t>
  </si>
  <si>
    <t>8800079220</t>
  </si>
  <si>
    <t>0130278060</t>
  </si>
  <si>
    <t>0130279205</t>
  </si>
  <si>
    <t>8800051180</t>
  </si>
  <si>
    <t>0430879206</t>
  </si>
  <si>
    <t>1730372400</t>
  </si>
  <si>
    <t>1730379211</t>
  </si>
  <si>
    <t>1730574580</t>
  </si>
  <si>
    <t>1730574581</t>
  </si>
  <si>
    <t>1730579581</t>
  </si>
  <si>
    <t>1410171201</t>
  </si>
  <si>
    <t>1410271230</t>
  </si>
  <si>
    <t>1420171201</t>
  </si>
  <si>
    <t>1420171228</t>
  </si>
  <si>
    <t>1420371218</t>
  </si>
  <si>
    <t>1430271432</t>
  </si>
  <si>
    <t>1490579230</t>
  </si>
  <si>
    <t>1310374505</t>
  </si>
  <si>
    <t>1310379227</t>
  </si>
  <si>
    <t>1310379502</t>
  </si>
  <si>
    <t>8800079208</t>
  </si>
  <si>
    <t>8800051200</t>
  </si>
  <si>
    <t>8800079207</t>
  </si>
  <si>
    <t>8800079214</t>
  </si>
  <si>
    <t>0570577263</t>
  </si>
  <si>
    <t>0570579263</t>
  </si>
  <si>
    <t>8800000704</t>
  </si>
  <si>
    <t>1510855053</t>
  </si>
  <si>
    <t>15108Ц5053</t>
  </si>
  <si>
    <t>2120472806</t>
  </si>
  <si>
    <t>8800051040</t>
  </si>
  <si>
    <t>1840155053</t>
  </si>
  <si>
    <t>1840155056</t>
  </si>
  <si>
    <t>18401Ц5053</t>
  </si>
  <si>
    <t>18401Ц5056</t>
  </si>
  <si>
    <t>8800009218</t>
  </si>
  <si>
    <t>1410755053</t>
  </si>
  <si>
    <t>14107Ц5053</t>
  </si>
  <si>
    <t>1420455053</t>
  </si>
  <si>
    <t>1420455056</t>
  </si>
  <si>
    <t>14204R6480</t>
  </si>
  <si>
    <t>14204Ц5053</t>
  </si>
  <si>
    <t>14204Ц5056</t>
  </si>
  <si>
    <t>1330655056</t>
  </si>
  <si>
    <t>133065505В</t>
  </si>
  <si>
    <t>133R153930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</si>
  <si>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</si>
  <si>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</si>
  <si>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</si>
  <si>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</si>
  <si>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Поддержка экономического и социального развития коренных малочисленных народов Севера, Сибири и Дальнего Востока</t>
  </si>
  <si>
    <t>Субсидии бюджетам муниципальных районов и городских округов в целях софинансирования расходных обязательств бюджета муниципального района (городского округа) по оплате труда работников учреждений бюджетной сферы, финансируемых за счет средств муниципального района (городского округа)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</si>
  <si>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</si>
  <si>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Субсидии на реализацию мероприятий проекта "Забайкалье - территория будущего"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</si>
  <si>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</si>
  <si>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</si>
  <si>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</si>
  <si>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Государственная поддержка отрасли культуры</t>
  </si>
  <si>
    <t>Осуществление городским округом "Поселок Агинское" функций административного центра Агинского Бурятского округа</t>
  </si>
  <si>
    <t>Обеспечение устойчивого развития сельских территорий</t>
  </si>
  <si>
    <t>Развитие сети плоскостных спортивных сооружений в сельской местности</t>
  </si>
  <si>
    <t>Обеспечение основных требований действующего законодательства в области пожарной безопасности образовательных организаций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</si>
  <si>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</si>
  <si>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</si>
  <si>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</si>
  <si>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мероприятий по содействию созданию в субъектах Российской Федерации (исходя из прогнозируемой потребности) новых мест в общеобразовательных организациях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</si>
  <si>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</si>
  <si>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Создание новых мест в общеобразовательных организациях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</si>
  <si>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</si>
  <si>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</si>
  <si>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</si>
  <si>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Мероприятия государственной программы Российской Федерации "Доступная среда"</t>
  </si>
  <si>
    <t>Осуществление городским округом "Город Чита" функций административного центра (столицы) Забайкальского края</t>
  </si>
  <si>
    <t>Реализация мероприятий по обеспечению жильем молодых семей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</si>
  <si>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</si>
  <si>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</si>
  <si>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</si>
  <si>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Мероприятия по переселению граждан из ветхого и аварийного жилья в зоне Байкало-Амурской магистрали</t>
  </si>
  <si>
    <t>Реализация программ формирования современной городской среды</t>
  </si>
  <si>
    <t>Модернизация и закрытие котельных с их переводом на централизованное теплоснабжение</t>
  </si>
  <si>
    <t>Реализация мероприятий по устойчивому развитию сельских территорий</t>
  </si>
  <si>
    <t>Реализация мероприятий по устойчивому развитию сельских территорий в целях их благоустройства</t>
  </si>
  <si>
    <t>Проектирование и строительство троллейбусных линий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</si>
  <si>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</si>
  <si>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Строительство и реконструкция (модернизация) объектов питьевого водоснабжения</t>
  </si>
  <si>
    <t>Осуществление государственных полномочий в сфере государственного управления</t>
  </si>
  <si>
    <t>Субвенция на предоставление дотаций поселениям на выравнивание бюджетной обеспеченности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</si>
  <si>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</si>
  <si>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Осуществление первичного воинского учета на территориях, где отсутствуют военные комиссариаты</t>
  </si>
  <si>
    <t>Осуществление государственных полномочий в сфере труда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</si>
  <si>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</si>
  <si>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</si>
  <si>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</si>
  <si>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</si>
  <si>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Осуществление государственных полномочий в области социальной защиты населения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</si>
  <si>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</si>
  <si>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</si>
  <si>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</si>
  <si>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</si>
  <si>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</si>
  <si>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Осуществление государственных полномочий в области образования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</si>
  <si>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</si>
  <si>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</si>
  <si>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</si>
  <si>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</si>
  <si>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</si>
  <si>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</si>
  <si>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</si>
  <si>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Организация проведения мероприятий по содержанию безнадзорных животных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</si>
  <si>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</si>
  <si>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Резервные фонды исполнительных органов государственной власти субъекта Российской Федерации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</si>
  <si>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 на проведение капитального ремонта)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</si>
  <si>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 и городских округов на проведение капитального ремонта)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</si>
  <si>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</si>
  <si>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Реализация мероприятий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</si>
  <si>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 и городских округов на строительство и приобретение объектов муниципальной собственности)</t>
  </si>
  <si>
    <t>Предупреждение и ликвидация последствий чрезвычайных ситуаций и стихийных бедствий природного и техногенного характера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</si>
  <si>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 на строительство и приобретение объектов муниципальной собственности)</t>
  </si>
  <si>
    <t>Обеспечение оборудования зданий общеобразовательных организаций санитарно-гигиеническими помещениями с соблюдением температурного режима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</si>
  <si>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 на текущий ремонт)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</si>
  <si>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</si>
  <si>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Агинский район</t>
  </si>
  <si>
    <t>Акшинский район</t>
  </si>
  <si>
    <t>Александрово-Заводский район</t>
  </si>
  <si>
    <t>Балейский район</t>
  </si>
  <si>
    <t>Борзинский район</t>
  </si>
  <si>
    <t>Газимуро-Заводский район</t>
  </si>
  <si>
    <t>Дульдургинский район</t>
  </si>
  <si>
    <t>Забайкальский район</t>
  </si>
  <si>
    <t>Каларский район</t>
  </si>
  <si>
    <t>Калганский район</t>
  </si>
  <si>
    <t>Карымский район</t>
  </si>
  <si>
    <t>Комитет по финансам</t>
  </si>
  <si>
    <t>Красночикойский район</t>
  </si>
  <si>
    <t>Кыринский район</t>
  </si>
  <si>
    <t>Могойтуйский район</t>
  </si>
  <si>
    <t>Могочинский район</t>
  </si>
  <si>
    <t>Нерчинский район</t>
  </si>
  <si>
    <t>Нерчинско-Заводский район</t>
  </si>
  <si>
    <t>Оловянинский район</t>
  </si>
  <si>
    <t>Ононский район</t>
  </si>
  <si>
    <t>Петровск-Забайкальский раон</t>
  </si>
  <si>
    <t>Приаргунский район</t>
  </si>
  <si>
    <t>Сретенский район</t>
  </si>
  <si>
    <t>Тунгиро-Олекминский район</t>
  </si>
  <si>
    <t>Тунгокоченский район</t>
  </si>
  <si>
    <t>Улётовский район</t>
  </si>
  <si>
    <t>Хилокский район</t>
  </si>
  <si>
    <t>Чернышевский район</t>
  </si>
  <si>
    <t>Читинский район</t>
  </si>
  <si>
    <t>Шелопугинский район</t>
  </si>
  <si>
    <t>Шилкинский район</t>
  </si>
  <si>
    <t>п.Агинское</t>
  </si>
  <si>
    <t>г. Петровск-Забайкальский</t>
  </si>
  <si>
    <t>г.Чита</t>
  </si>
  <si>
    <t>ЗАТО п.Горный</t>
  </si>
  <si>
    <t>Дотации Сумма</t>
  </si>
  <si>
    <t>Субсидии Сумма</t>
  </si>
  <si>
    <t>Субвенции Сумма</t>
  </si>
  <si>
    <t>Иные МБТ Сумма</t>
  </si>
  <si>
    <t>Всего межбюджетных трансфертов</t>
  </si>
  <si>
    <t xml:space="preserve">Утвержденные бюджетные назначения </t>
  </si>
  <si>
    <t>1.</t>
  </si>
  <si>
    <t>Муниципальные районы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</si>
  <si>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</si>
  <si>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</si>
  <si>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</si>
  <si>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</si>
  <si>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</si>
  <si>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</si>
  <si>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</si>
  <si>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</si>
  <si>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</si>
  <si>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</si>
  <si>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</si>
  <si>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</si>
  <si>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</si>
  <si>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</si>
  <si>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</si>
  <si>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</si>
  <si>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</si>
  <si>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</si>
  <si>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</si>
  <si>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</si>
  <si>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</si>
  <si>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</si>
  <si>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</si>
  <si>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</si>
  <si>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</si>
  <si>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</si>
  <si>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</si>
  <si>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</si>
  <si>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</si>
  <si>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</si>
  <si>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</si>
  <si>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2.</t>
  </si>
  <si>
    <t>2.1</t>
  </si>
  <si>
    <t>2.2</t>
  </si>
  <si>
    <t>2.3</t>
  </si>
  <si>
    <t>2.4</t>
  </si>
  <si>
    <t>3.</t>
  </si>
  <si>
    <t>Городские округа</t>
  </si>
  <si>
    <t>Нераспределенные средства</t>
  </si>
  <si>
    <t>Всего</t>
  </si>
  <si>
    <t>032I555270</t>
  </si>
  <si>
    <t>Государственная поддержка малого и среднего предпринимательства в субъектах Российской Федерации</t>
  </si>
  <si>
    <t>0820177264</t>
  </si>
  <si>
    <t>Реализация мероприятий по ликвидации мест несанкционированного размещения отходов</t>
  </si>
  <si>
    <t>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</si>
  <si>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Исполнено по состоянию на 01.07.2019 г.</t>
  </si>
  <si>
    <t>% исполнения  по состоянию на 01.07.2018 г.</t>
  </si>
  <si>
    <t>2910455058</t>
  </si>
  <si>
    <t>29104Ц5058</t>
  </si>
  <si>
    <t>Благоустройство общественных территорий в рамках реализации мероприятий Плана социального развития центров экономического роста Забайкальского края за счет федерального бюджета</t>
  </si>
  <si>
    <t>Исполнение судебных решений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</t>
  </si>
  <si>
    <t>291F254240</t>
  </si>
  <si>
    <t>Сведения о фактически произведенных расходах из бюджета Забайкальского края на предоставления межбюджетных трансфертов бюджетам муниципальных образований по состоянию на 01.07.2019 года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</si>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</sst>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BF56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D5AB"/>
      </patternFill>
    </fill>
    <fill>
      <patternFill patternType="solid">
        <fgColor rgb="FF00B0F0"/>
        <bgColor indexed="64"/>
      </patternFill>
    </fill>
    <fill>
      <patternFill patternType="solid">
        <fgColor rgb="FFF1F5F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7" borderId="4"/>
    <xf numFmtId="49" fontId="6" fillId="0" borderId="5">
      <alignment horizontal="center" vertical="center" wrapText="1"/>
    </xf>
    <xf numFmtId="49" fontId="5" fillId="0" borderId="6">
      <alignment horizontal="center" vertical="top" shrinkToFit="1"/>
    </xf>
    <xf numFmtId="0" fontId="7" fillId="0" borderId="0"/>
    <xf numFmtId="4" fontId="5" fillId="0" borderId="6">
      <alignment horizontal="right" vertical="top" shrinkToFit="1"/>
    </xf>
    <xf numFmtId="4" fontId="6" fillId="9" borderId="5">
      <alignment horizontal="right" vertical="top" shrinkToFit="1"/>
    </xf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2" fillId="4" borderId="0" xfId="0" applyNumberFormat="1" applyFont="1" applyFill="1" applyAlignment="1">
      <alignment vertical="center"/>
    </xf>
    <xf numFmtId="0" fontId="1" fillId="8" borderId="0" xfId="0" applyFont="1" applyFill="1" applyAlignment="1">
      <alignment vertical="center"/>
    </xf>
    <xf numFmtId="4" fontId="2" fillId="5" borderId="0" xfId="0" applyNumberFormat="1" applyFont="1" applyFill="1" applyAlignment="1">
      <alignment vertical="center"/>
    </xf>
    <xf numFmtId="164" fontId="2" fillId="5" borderId="0" xfId="0" applyNumberFormat="1" applyFont="1" applyFill="1" applyAlignment="1">
      <alignment vertical="center"/>
    </xf>
    <xf numFmtId="4" fontId="2" fillId="6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4" fontId="5" fillId="2" borderId="1" xfId="6" applyNumberFormat="1" applyFont="1" applyFill="1" applyBorder="1" applyAlignment="1" applyProtection="1">
      <alignment vertical="center" shrinkToFit="1"/>
    </xf>
    <xf numFmtId="0" fontId="2" fillId="1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vertical="center"/>
    </xf>
    <xf numFmtId="4" fontId="4" fillId="2" borderId="1" xfId="5" applyNumberFormat="1" applyFont="1" applyFill="1" applyBorder="1" applyAlignment="1" applyProtection="1">
      <alignment horizontal="right" vertical="center" shrinkToFi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3" applyNumberFormat="1" applyFill="1" applyBorder="1" applyAlignment="1" applyProtection="1">
      <alignment horizontal="center" vertical="center" shrinkToFit="1"/>
    </xf>
    <xf numFmtId="49" fontId="8" fillId="2" borderId="1" xfId="4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</cellXfs>
  <cellStyles count="7">
    <cellStyle name="xl23" xfId="2"/>
    <cellStyle name="xl26" xfId="1"/>
    <cellStyle name="xl33" xfId="3"/>
    <cellStyle name="xl36" xfId="6"/>
    <cellStyle name="xl38" xfId="5"/>
    <cellStyle name="Обычный" xfId="0" builtinId="0"/>
    <cellStyle name="Обычный 2" xfId="4"/>
  </cellStyles>
  <dxfs count="0"/>
  <tableStyles count="0" defaultTableStyle="TableStyleMedium2" defaultPivotStyle="PivotStyleLight16"/>
  <colors>
    <mruColors>
      <color rgb="FFFF9933"/>
      <color rgb="FFFFCCFF"/>
      <color rgb="FFABF567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Y46"/>
  <sheetViews>
    <sheetView tabSelected="1" view="pageBreakPreview" zoomScale="90" zoomScaleNormal="75" zoomScaleSheetLayoutView="90" workbookViewId="0">
      <pane xSplit="2" ySplit="4" topLeftCell="KI5" activePane="bottomRight" state="frozen"/>
      <selection pane="topRight" activeCell="C1" sqref="C1"/>
      <selection pane="bottomLeft" activeCell="A11" sqref="A11"/>
      <selection pane="bottomRight" activeCell="KW2" sqref="KW2:KY2"/>
    </sheetView>
  </sheetViews>
  <sheetFormatPr defaultRowHeight="12.75" x14ac:dyDescent="0.25"/>
  <cols>
    <col min="1" max="1" width="4.140625" style="2" customWidth="1"/>
    <col min="2" max="2" width="26.28515625" style="2" customWidth="1"/>
    <col min="3" max="5" width="14.5703125" style="4" customWidth="1"/>
    <col min="6" max="8" width="14.5703125" style="2" hidden="1" customWidth="1"/>
    <col min="9" max="9" width="16.140625" style="2" hidden="1" customWidth="1"/>
    <col min="10" max="10" width="14.140625" style="2" hidden="1" customWidth="1"/>
    <col min="11" max="17" width="14.5703125" style="2" hidden="1" customWidth="1"/>
    <col min="18" max="20" width="14.5703125" style="5" customWidth="1"/>
    <col min="21" max="155" width="14.5703125" style="2" hidden="1" customWidth="1"/>
    <col min="156" max="158" width="14.5703125" style="7" customWidth="1"/>
    <col min="159" max="236" width="14.5703125" style="2" hidden="1" customWidth="1"/>
    <col min="237" max="239" width="14.5703125" style="6" customWidth="1"/>
    <col min="240" max="308" width="14.5703125" style="2" customWidth="1"/>
    <col min="309" max="311" width="14.5703125" style="7" customWidth="1"/>
    <col min="312" max="16384" width="9.140625" style="2"/>
  </cols>
  <sheetData>
    <row r="1" spans="1:311" ht="34.5" customHeight="1" x14ac:dyDescent="0.25">
      <c r="A1" s="49" t="s">
        <v>261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  <c r="IW1" s="49"/>
      <c r="IX1" s="49"/>
      <c r="IY1" s="49"/>
      <c r="IZ1" s="49"/>
      <c r="JA1" s="49"/>
      <c r="JB1" s="49"/>
      <c r="JC1" s="49"/>
      <c r="JD1" s="49"/>
      <c r="JE1" s="49"/>
      <c r="JF1" s="49"/>
      <c r="JG1" s="49"/>
      <c r="JH1" s="49"/>
      <c r="JI1" s="49"/>
      <c r="JJ1" s="49"/>
      <c r="JK1" s="49"/>
      <c r="JL1" s="49"/>
      <c r="JM1" s="49"/>
      <c r="JN1" s="49"/>
      <c r="JO1" s="49"/>
      <c r="JP1" s="49"/>
      <c r="JQ1" s="49"/>
      <c r="JR1" s="49"/>
      <c r="JS1" s="49"/>
      <c r="JT1" s="49"/>
      <c r="JU1" s="49"/>
      <c r="JV1" s="49"/>
      <c r="JW1" s="49"/>
      <c r="JX1" s="49"/>
      <c r="JY1" s="49"/>
      <c r="JZ1" s="49"/>
      <c r="KA1" s="49"/>
      <c r="KB1" s="49"/>
      <c r="KC1" s="49"/>
      <c r="KD1" s="49"/>
      <c r="KE1" s="49"/>
      <c r="KF1" s="49"/>
      <c r="KG1" s="49"/>
      <c r="KH1" s="49"/>
      <c r="KI1" s="49"/>
      <c r="KJ1" s="49"/>
      <c r="KK1" s="49"/>
      <c r="KL1" s="49"/>
      <c r="KM1" s="49"/>
      <c r="KN1" s="49"/>
      <c r="KO1" s="49"/>
      <c r="KP1" s="49"/>
      <c r="KQ1" s="49"/>
      <c r="KR1" s="49"/>
      <c r="KS1" s="49"/>
      <c r="KT1" s="49"/>
      <c r="KU1" s="49"/>
      <c r="KV1" s="49"/>
      <c r="KW1" s="49"/>
      <c r="KX1" s="49"/>
      <c r="KY1" s="49"/>
    </row>
    <row r="2" spans="1:311" ht="95.25" customHeight="1" x14ac:dyDescent="0.25">
      <c r="A2" s="28"/>
      <c r="B2" s="28"/>
      <c r="C2" s="36" t="s">
        <v>201</v>
      </c>
      <c r="D2" s="36"/>
      <c r="E2" s="36"/>
      <c r="F2" s="37" t="s">
        <v>91</v>
      </c>
      <c r="G2" s="37"/>
      <c r="H2" s="37"/>
      <c r="I2" s="37" t="s">
        <v>92</v>
      </c>
      <c r="J2" s="37"/>
      <c r="K2" s="37"/>
      <c r="L2" s="37" t="s">
        <v>93</v>
      </c>
      <c r="M2" s="37"/>
      <c r="N2" s="37"/>
      <c r="O2" s="37" t="s">
        <v>94</v>
      </c>
      <c r="P2" s="37"/>
      <c r="Q2" s="37"/>
      <c r="R2" s="36" t="s">
        <v>202</v>
      </c>
      <c r="S2" s="36"/>
      <c r="T2" s="36"/>
      <c r="U2" s="37" t="s">
        <v>96</v>
      </c>
      <c r="V2" s="37"/>
      <c r="W2" s="37"/>
      <c r="X2" s="37" t="s">
        <v>97</v>
      </c>
      <c r="Y2" s="37"/>
      <c r="Z2" s="37"/>
      <c r="AA2" s="37" t="s">
        <v>250</v>
      </c>
      <c r="AB2" s="37"/>
      <c r="AC2" s="37"/>
      <c r="AD2" s="37" t="s">
        <v>252</v>
      </c>
      <c r="AE2" s="37"/>
      <c r="AF2" s="37"/>
      <c r="AG2" s="37" t="s">
        <v>121</v>
      </c>
      <c r="AH2" s="37"/>
      <c r="AI2" s="37"/>
      <c r="AJ2" s="37" t="s">
        <v>124</v>
      </c>
      <c r="AK2" s="37"/>
      <c r="AL2" s="37"/>
      <c r="AM2" s="37" t="s">
        <v>117</v>
      </c>
      <c r="AN2" s="37"/>
      <c r="AO2" s="37"/>
      <c r="AP2" s="37" t="s">
        <v>118</v>
      </c>
      <c r="AQ2" s="37"/>
      <c r="AR2" s="37"/>
      <c r="AS2" s="37" t="s">
        <v>127</v>
      </c>
      <c r="AT2" s="37"/>
      <c r="AU2" s="37"/>
      <c r="AV2" s="37" t="s">
        <v>128</v>
      </c>
      <c r="AW2" s="37"/>
      <c r="AX2" s="37"/>
      <c r="AY2" s="37" t="s">
        <v>119</v>
      </c>
      <c r="AZ2" s="37"/>
      <c r="BA2" s="37"/>
      <c r="BB2" s="37" t="s">
        <v>106</v>
      </c>
      <c r="BC2" s="37"/>
      <c r="BD2" s="37"/>
      <c r="BE2" s="37" t="s">
        <v>107</v>
      </c>
      <c r="BF2" s="37"/>
      <c r="BG2" s="37"/>
      <c r="BH2" s="37" t="s">
        <v>108</v>
      </c>
      <c r="BI2" s="37"/>
      <c r="BJ2" s="37"/>
      <c r="BK2" s="37" t="s">
        <v>109</v>
      </c>
      <c r="BL2" s="37"/>
      <c r="BM2" s="37"/>
      <c r="BN2" s="37" t="s">
        <v>110</v>
      </c>
      <c r="BO2" s="37"/>
      <c r="BP2" s="37"/>
      <c r="BQ2" s="37" t="s">
        <v>106</v>
      </c>
      <c r="BR2" s="37"/>
      <c r="BS2" s="37"/>
      <c r="BT2" s="37" t="s">
        <v>111</v>
      </c>
      <c r="BU2" s="37"/>
      <c r="BV2" s="37"/>
      <c r="BW2" s="37" t="s">
        <v>112</v>
      </c>
      <c r="BX2" s="37"/>
      <c r="BY2" s="37"/>
      <c r="BZ2" s="37" t="s">
        <v>113</v>
      </c>
      <c r="CA2" s="37"/>
      <c r="CB2" s="37"/>
      <c r="CC2" s="37" t="s">
        <v>106</v>
      </c>
      <c r="CD2" s="37"/>
      <c r="CE2" s="37"/>
      <c r="CF2" s="37" t="s">
        <v>114</v>
      </c>
      <c r="CG2" s="37"/>
      <c r="CH2" s="37"/>
      <c r="CI2" s="37" t="s">
        <v>115</v>
      </c>
      <c r="CJ2" s="37"/>
      <c r="CK2" s="37"/>
      <c r="CL2" s="37" t="s">
        <v>99</v>
      </c>
      <c r="CM2" s="37"/>
      <c r="CN2" s="37"/>
      <c r="CO2" s="37" t="s">
        <v>100</v>
      </c>
      <c r="CP2" s="37"/>
      <c r="CQ2" s="37"/>
      <c r="CR2" s="37" t="s">
        <v>101</v>
      </c>
      <c r="CS2" s="37"/>
      <c r="CT2" s="37"/>
      <c r="CU2" s="37" t="s">
        <v>99</v>
      </c>
      <c r="CV2" s="37"/>
      <c r="CW2" s="37"/>
      <c r="CX2" s="37" t="s">
        <v>102</v>
      </c>
      <c r="CY2" s="37"/>
      <c r="CZ2" s="37"/>
      <c r="DA2" s="37" t="s">
        <v>98</v>
      </c>
      <c r="DB2" s="37"/>
      <c r="DC2" s="37"/>
      <c r="DD2" s="37" t="s">
        <v>95</v>
      </c>
      <c r="DE2" s="37"/>
      <c r="DF2" s="37"/>
      <c r="DG2" s="37" t="s">
        <v>125</v>
      </c>
      <c r="DH2" s="37"/>
      <c r="DI2" s="37"/>
      <c r="DJ2" s="37" t="s">
        <v>125</v>
      </c>
      <c r="DK2" s="37"/>
      <c r="DL2" s="37"/>
      <c r="DM2" s="37" t="s">
        <v>126</v>
      </c>
      <c r="DN2" s="37"/>
      <c r="DO2" s="37"/>
      <c r="DP2" s="37" t="s">
        <v>125</v>
      </c>
      <c r="DQ2" s="37"/>
      <c r="DR2" s="37"/>
      <c r="DS2" s="37" t="s">
        <v>104</v>
      </c>
      <c r="DT2" s="37"/>
      <c r="DU2" s="37"/>
      <c r="DV2" s="37" t="s">
        <v>105</v>
      </c>
      <c r="DW2" s="37"/>
      <c r="DX2" s="37"/>
      <c r="DY2" s="37" t="s">
        <v>103</v>
      </c>
      <c r="DZ2" s="37"/>
      <c r="EA2" s="37"/>
      <c r="EB2" s="48" t="s">
        <v>253</v>
      </c>
      <c r="EC2" s="48"/>
      <c r="ED2" s="48"/>
      <c r="EE2" s="37" t="s">
        <v>116</v>
      </c>
      <c r="EF2" s="37"/>
      <c r="EG2" s="37"/>
      <c r="EH2" s="37" t="s">
        <v>120</v>
      </c>
      <c r="EI2" s="37"/>
      <c r="EJ2" s="37"/>
      <c r="EK2" s="37" t="s">
        <v>121</v>
      </c>
      <c r="EL2" s="37"/>
      <c r="EM2" s="37"/>
      <c r="EN2" s="37" t="s">
        <v>129</v>
      </c>
      <c r="EO2" s="37"/>
      <c r="EP2" s="37"/>
      <c r="EQ2" s="37" t="s">
        <v>121</v>
      </c>
      <c r="ER2" s="37"/>
      <c r="ES2" s="37"/>
      <c r="ET2" s="37" t="s">
        <v>122</v>
      </c>
      <c r="EU2" s="37"/>
      <c r="EV2" s="37"/>
      <c r="EW2" s="37" t="s">
        <v>123</v>
      </c>
      <c r="EX2" s="37"/>
      <c r="EY2" s="37"/>
      <c r="EZ2" s="38" t="s">
        <v>203</v>
      </c>
      <c r="FA2" s="39"/>
      <c r="FB2" s="40"/>
      <c r="FC2" s="37" t="s">
        <v>131</v>
      </c>
      <c r="FD2" s="37"/>
      <c r="FE2" s="37"/>
      <c r="FF2" s="37" t="s">
        <v>132</v>
      </c>
      <c r="FG2" s="37"/>
      <c r="FH2" s="37"/>
      <c r="FI2" s="37" t="s">
        <v>134</v>
      </c>
      <c r="FJ2" s="37"/>
      <c r="FK2" s="37"/>
      <c r="FL2" s="37" t="s">
        <v>153</v>
      </c>
      <c r="FM2" s="37"/>
      <c r="FN2" s="37"/>
      <c r="FO2" s="37" t="s">
        <v>154</v>
      </c>
      <c r="FP2" s="37"/>
      <c r="FQ2" s="37"/>
      <c r="FR2" s="37" t="s">
        <v>146</v>
      </c>
      <c r="FS2" s="37"/>
      <c r="FT2" s="37"/>
      <c r="FU2" s="37" t="s">
        <v>147</v>
      </c>
      <c r="FV2" s="37"/>
      <c r="FW2" s="37"/>
      <c r="FX2" s="37" t="s">
        <v>148</v>
      </c>
      <c r="FY2" s="37"/>
      <c r="FZ2" s="37"/>
      <c r="GA2" s="37" t="s">
        <v>140</v>
      </c>
      <c r="GB2" s="37"/>
      <c r="GC2" s="37"/>
      <c r="GD2" s="37" t="s">
        <v>141</v>
      </c>
      <c r="GE2" s="37"/>
      <c r="GF2" s="37"/>
      <c r="GG2" s="37" t="s">
        <v>140</v>
      </c>
      <c r="GH2" s="37"/>
      <c r="GI2" s="37"/>
      <c r="GJ2" s="37" t="s">
        <v>142</v>
      </c>
      <c r="GK2" s="37"/>
      <c r="GL2" s="37"/>
      <c r="GM2" s="37" t="s">
        <v>143</v>
      </c>
      <c r="GN2" s="37"/>
      <c r="GO2" s="37"/>
      <c r="GP2" s="37" t="s">
        <v>144</v>
      </c>
      <c r="GQ2" s="37"/>
      <c r="GR2" s="37"/>
      <c r="GS2" s="37" t="s">
        <v>145</v>
      </c>
      <c r="GT2" s="37"/>
      <c r="GU2" s="37"/>
      <c r="GV2" s="37" t="s">
        <v>135</v>
      </c>
      <c r="GW2" s="37"/>
      <c r="GX2" s="37"/>
      <c r="GY2" s="37" t="s">
        <v>136</v>
      </c>
      <c r="GZ2" s="37"/>
      <c r="HA2" s="37"/>
      <c r="HB2" s="37" t="s">
        <v>137</v>
      </c>
      <c r="HC2" s="37"/>
      <c r="HD2" s="37"/>
      <c r="HE2" s="37" t="s">
        <v>138</v>
      </c>
      <c r="HF2" s="37"/>
      <c r="HG2" s="37"/>
      <c r="HH2" s="37" t="s">
        <v>139</v>
      </c>
      <c r="HI2" s="37"/>
      <c r="HJ2" s="37"/>
      <c r="HK2" s="37" t="s">
        <v>133</v>
      </c>
      <c r="HL2" s="37"/>
      <c r="HM2" s="37"/>
      <c r="HN2" s="37" t="s">
        <v>150</v>
      </c>
      <c r="HO2" s="37"/>
      <c r="HP2" s="37"/>
      <c r="HQ2" s="37" t="s">
        <v>151</v>
      </c>
      <c r="HR2" s="37"/>
      <c r="HS2" s="37"/>
      <c r="HT2" s="37" t="s">
        <v>149</v>
      </c>
      <c r="HU2" s="37"/>
      <c r="HV2" s="37"/>
      <c r="HW2" s="37" t="s">
        <v>152</v>
      </c>
      <c r="HX2" s="37"/>
      <c r="HY2" s="37"/>
      <c r="HZ2" s="37" t="s">
        <v>130</v>
      </c>
      <c r="IA2" s="37"/>
      <c r="IB2" s="37"/>
      <c r="IC2" s="38" t="s">
        <v>204</v>
      </c>
      <c r="ID2" s="39"/>
      <c r="IE2" s="40"/>
      <c r="IF2" s="37" t="s">
        <v>162</v>
      </c>
      <c r="IG2" s="37"/>
      <c r="IH2" s="37"/>
      <c r="II2" s="37" t="s">
        <v>164</v>
      </c>
      <c r="IJ2" s="37"/>
      <c r="IK2" s="37"/>
      <c r="IL2" s="37" t="s">
        <v>165</v>
      </c>
      <c r="IM2" s="37"/>
      <c r="IN2" s="37"/>
      <c r="IO2" s="37" t="s">
        <v>156</v>
      </c>
      <c r="IP2" s="37"/>
      <c r="IQ2" s="37"/>
      <c r="IR2" s="37" t="s">
        <v>157</v>
      </c>
      <c r="IS2" s="37"/>
      <c r="IT2" s="37"/>
      <c r="IU2" s="37" t="s">
        <v>156</v>
      </c>
      <c r="IV2" s="37"/>
      <c r="IW2" s="37"/>
      <c r="IX2" s="37" t="s">
        <v>162</v>
      </c>
      <c r="IY2" s="37"/>
      <c r="IZ2" s="37"/>
      <c r="JA2" s="37" t="s">
        <v>163</v>
      </c>
      <c r="JB2" s="37"/>
      <c r="JC2" s="37"/>
      <c r="JD2" s="37" t="s">
        <v>157</v>
      </c>
      <c r="JE2" s="37"/>
      <c r="JF2" s="37"/>
      <c r="JG2" s="37" t="s">
        <v>160</v>
      </c>
      <c r="JH2" s="37"/>
      <c r="JI2" s="37"/>
      <c r="JJ2" s="37" t="s">
        <v>156</v>
      </c>
      <c r="JK2" s="37"/>
      <c r="JL2" s="37"/>
      <c r="JM2" s="37" t="s">
        <v>157</v>
      </c>
      <c r="JN2" s="37"/>
      <c r="JO2" s="37"/>
      <c r="JP2" s="37" t="s">
        <v>156</v>
      </c>
      <c r="JQ2" s="37"/>
      <c r="JR2" s="37"/>
      <c r="JS2" s="37" t="s">
        <v>160</v>
      </c>
      <c r="JT2" s="37"/>
      <c r="JU2" s="37"/>
      <c r="JV2" s="37" t="s">
        <v>157</v>
      </c>
      <c r="JW2" s="37"/>
      <c r="JX2" s="37"/>
      <c r="JY2" s="37" t="s">
        <v>160</v>
      </c>
      <c r="JZ2" s="37"/>
      <c r="KA2" s="37"/>
      <c r="KB2" s="37" t="s">
        <v>158</v>
      </c>
      <c r="KC2" s="37"/>
      <c r="KD2" s="37"/>
      <c r="KE2" s="46" t="s">
        <v>258</v>
      </c>
      <c r="KF2" s="46"/>
      <c r="KG2" s="46"/>
      <c r="KH2" s="46" t="s">
        <v>258</v>
      </c>
      <c r="KI2" s="46"/>
      <c r="KJ2" s="46"/>
      <c r="KK2" s="46" t="s">
        <v>259</v>
      </c>
      <c r="KL2" s="46"/>
      <c r="KM2" s="46"/>
      <c r="KN2" s="37" t="s">
        <v>155</v>
      </c>
      <c r="KO2" s="37"/>
      <c r="KP2" s="37"/>
      <c r="KQ2" s="37" t="s">
        <v>161</v>
      </c>
      <c r="KR2" s="37"/>
      <c r="KS2" s="37"/>
      <c r="KT2" s="37" t="s">
        <v>159</v>
      </c>
      <c r="KU2" s="37"/>
      <c r="KV2" s="37"/>
      <c r="KW2" s="44" t="s">
        <v>205</v>
      </c>
      <c r="KX2" s="44"/>
      <c r="KY2" s="44"/>
    </row>
    <row r="3" spans="1:311" ht="18" customHeight="1" x14ac:dyDescent="0.25">
      <c r="A3" s="28"/>
      <c r="B3" s="28"/>
      <c r="C3" s="36"/>
      <c r="D3" s="36"/>
      <c r="E3" s="36"/>
      <c r="F3" s="36" t="s">
        <v>0</v>
      </c>
      <c r="G3" s="36"/>
      <c r="H3" s="36"/>
      <c r="I3" s="36" t="s">
        <v>1</v>
      </c>
      <c r="J3" s="36"/>
      <c r="K3" s="36"/>
      <c r="L3" s="36" t="s">
        <v>2</v>
      </c>
      <c r="M3" s="36"/>
      <c r="N3" s="36"/>
      <c r="O3" s="36" t="s">
        <v>3</v>
      </c>
      <c r="P3" s="36"/>
      <c r="Q3" s="36"/>
      <c r="R3" s="36"/>
      <c r="S3" s="36"/>
      <c r="T3" s="36"/>
      <c r="U3" s="36" t="s">
        <v>5</v>
      </c>
      <c r="V3" s="36"/>
      <c r="W3" s="36"/>
      <c r="X3" s="36" t="s">
        <v>6</v>
      </c>
      <c r="Y3" s="36"/>
      <c r="Z3" s="36"/>
      <c r="AA3" s="36" t="s">
        <v>249</v>
      </c>
      <c r="AB3" s="36"/>
      <c r="AC3" s="36"/>
      <c r="AD3" s="47" t="s">
        <v>251</v>
      </c>
      <c r="AE3" s="47"/>
      <c r="AF3" s="47"/>
      <c r="AG3" s="36" t="s">
        <v>39</v>
      </c>
      <c r="AH3" s="36"/>
      <c r="AI3" s="36"/>
      <c r="AJ3" s="36" t="s">
        <v>35</v>
      </c>
      <c r="AK3" s="36"/>
      <c r="AL3" s="36"/>
      <c r="AM3" s="36">
        <v>1210374521</v>
      </c>
      <c r="AN3" s="36"/>
      <c r="AO3" s="36"/>
      <c r="AP3" s="36" t="s">
        <v>29</v>
      </c>
      <c r="AQ3" s="36"/>
      <c r="AR3" s="36"/>
      <c r="AS3" s="36" t="s">
        <v>40</v>
      </c>
      <c r="AT3" s="36"/>
      <c r="AU3" s="36"/>
      <c r="AV3" s="36" t="s">
        <v>41</v>
      </c>
      <c r="AW3" s="36"/>
      <c r="AX3" s="36"/>
      <c r="AY3" s="36" t="s">
        <v>30</v>
      </c>
      <c r="AZ3" s="36"/>
      <c r="BA3" s="36"/>
      <c r="BB3" s="36" t="s">
        <v>16</v>
      </c>
      <c r="BC3" s="36"/>
      <c r="BD3" s="36"/>
      <c r="BE3" s="36" t="s">
        <v>17</v>
      </c>
      <c r="BF3" s="36"/>
      <c r="BG3" s="36"/>
      <c r="BH3" s="36" t="s">
        <v>18</v>
      </c>
      <c r="BI3" s="36"/>
      <c r="BJ3" s="36"/>
      <c r="BK3" s="36" t="s">
        <v>19</v>
      </c>
      <c r="BL3" s="36"/>
      <c r="BM3" s="36"/>
      <c r="BN3" s="36" t="s">
        <v>20</v>
      </c>
      <c r="BO3" s="36"/>
      <c r="BP3" s="36"/>
      <c r="BQ3" s="36" t="s">
        <v>21</v>
      </c>
      <c r="BR3" s="36"/>
      <c r="BS3" s="36"/>
      <c r="BT3" s="36" t="s">
        <v>22</v>
      </c>
      <c r="BU3" s="36"/>
      <c r="BV3" s="36"/>
      <c r="BW3" s="36" t="s">
        <v>23</v>
      </c>
      <c r="BX3" s="36"/>
      <c r="BY3" s="36"/>
      <c r="BZ3" s="36" t="s">
        <v>24</v>
      </c>
      <c r="CA3" s="36"/>
      <c r="CB3" s="36"/>
      <c r="CC3" s="36" t="s">
        <v>25</v>
      </c>
      <c r="CD3" s="36"/>
      <c r="CE3" s="36"/>
      <c r="CF3" s="36" t="s">
        <v>26</v>
      </c>
      <c r="CG3" s="36"/>
      <c r="CH3" s="36"/>
      <c r="CI3" s="36" t="s">
        <v>27</v>
      </c>
      <c r="CJ3" s="36"/>
      <c r="CK3" s="36"/>
      <c r="CL3" s="36" t="s">
        <v>8</v>
      </c>
      <c r="CM3" s="36"/>
      <c r="CN3" s="36"/>
      <c r="CO3" s="36" t="s">
        <v>9</v>
      </c>
      <c r="CP3" s="36"/>
      <c r="CQ3" s="36"/>
      <c r="CR3" s="36" t="s">
        <v>10</v>
      </c>
      <c r="CS3" s="36"/>
      <c r="CT3" s="36"/>
      <c r="CU3" s="36" t="s">
        <v>11</v>
      </c>
      <c r="CV3" s="36"/>
      <c r="CW3" s="36"/>
      <c r="CX3" s="36" t="s">
        <v>12</v>
      </c>
      <c r="CY3" s="36"/>
      <c r="CZ3" s="36"/>
      <c r="DA3" s="36" t="s">
        <v>7</v>
      </c>
      <c r="DB3" s="36"/>
      <c r="DC3" s="36"/>
      <c r="DD3" s="36" t="s">
        <v>4</v>
      </c>
      <c r="DE3" s="36"/>
      <c r="DF3" s="36"/>
      <c r="DG3" s="36" t="s">
        <v>36</v>
      </c>
      <c r="DH3" s="36"/>
      <c r="DI3" s="36"/>
      <c r="DJ3" s="36" t="s">
        <v>42</v>
      </c>
      <c r="DK3" s="36"/>
      <c r="DL3" s="36"/>
      <c r="DM3" s="36" t="s">
        <v>37</v>
      </c>
      <c r="DN3" s="36"/>
      <c r="DO3" s="36"/>
      <c r="DP3" s="36" t="s">
        <v>38</v>
      </c>
      <c r="DQ3" s="36"/>
      <c r="DR3" s="36"/>
      <c r="DS3" s="36" t="s">
        <v>14</v>
      </c>
      <c r="DT3" s="36"/>
      <c r="DU3" s="36"/>
      <c r="DV3" s="36" t="s">
        <v>15</v>
      </c>
      <c r="DW3" s="36"/>
      <c r="DX3" s="36"/>
      <c r="DY3" s="36" t="s">
        <v>13</v>
      </c>
      <c r="DZ3" s="36"/>
      <c r="EA3" s="36"/>
      <c r="EB3" s="36">
        <v>2420172270</v>
      </c>
      <c r="EC3" s="36"/>
      <c r="ED3" s="36"/>
      <c r="EE3" s="36" t="s">
        <v>28</v>
      </c>
      <c r="EF3" s="36"/>
      <c r="EG3" s="36"/>
      <c r="EH3" s="36" t="s">
        <v>31</v>
      </c>
      <c r="EI3" s="36"/>
      <c r="EJ3" s="36"/>
      <c r="EK3" s="36" t="s">
        <v>32</v>
      </c>
      <c r="EL3" s="36"/>
      <c r="EM3" s="36"/>
      <c r="EN3" s="36" t="s">
        <v>43</v>
      </c>
      <c r="EO3" s="36"/>
      <c r="EP3" s="36"/>
      <c r="EQ3" s="36" t="s">
        <v>44</v>
      </c>
      <c r="ER3" s="36"/>
      <c r="ES3" s="36"/>
      <c r="ET3" s="36" t="s">
        <v>33</v>
      </c>
      <c r="EU3" s="36"/>
      <c r="EV3" s="36"/>
      <c r="EW3" s="36" t="s">
        <v>34</v>
      </c>
      <c r="EX3" s="36"/>
      <c r="EY3" s="36"/>
      <c r="EZ3" s="41"/>
      <c r="FA3" s="42"/>
      <c r="FB3" s="43"/>
      <c r="FC3" s="36" t="s">
        <v>46</v>
      </c>
      <c r="FD3" s="36"/>
      <c r="FE3" s="36"/>
      <c r="FF3" s="36" t="s">
        <v>47</v>
      </c>
      <c r="FG3" s="36"/>
      <c r="FH3" s="36"/>
      <c r="FI3" s="36" t="s">
        <v>49</v>
      </c>
      <c r="FJ3" s="36"/>
      <c r="FK3" s="36"/>
      <c r="FL3" s="36" t="s">
        <v>69</v>
      </c>
      <c r="FM3" s="36"/>
      <c r="FN3" s="36"/>
      <c r="FO3" s="36" t="s">
        <v>70</v>
      </c>
      <c r="FP3" s="36"/>
      <c r="FQ3" s="36"/>
      <c r="FR3" s="36" t="s">
        <v>62</v>
      </c>
      <c r="FS3" s="36"/>
      <c r="FT3" s="36"/>
      <c r="FU3" s="36" t="s">
        <v>63</v>
      </c>
      <c r="FV3" s="36"/>
      <c r="FW3" s="36"/>
      <c r="FX3" s="36" t="s">
        <v>64</v>
      </c>
      <c r="FY3" s="36"/>
      <c r="FZ3" s="36"/>
      <c r="GA3" s="36" t="s">
        <v>55</v>
      </c>
      <c r="GB3" s="36"/>
      <c r="GC3" s="36"/>
      <c r="GD3" s="36" t="s">
        <v>56</v>
      </c>
      <c r="GE3" s="36"/>
      <c r="GF3" s="36"/>
      <c r="GG3" s="36" t="s">
        <v>57</v>
      </c>
      <c r="GH3" s="36"/>
      <c r="GI3" s="36"/>
      <c r="GJ3" s="36" t="s">
        <v>58</v>
      </c>
      <c r="GK3" s="36"/>
      <c r="GL3" s="36"/>
      <c r="GM3" s="36" t="s">
        <v>59</v>
      </c>
      <c r="GN3" s="36"/>
      <c r="GO3" s="36"/>
      <c r="GP3" s="36" t="s">
        <v>60</v>
      </c>
      <c r="GQ3" s="36"/>
      <c r="GR3" s="36"/>
      <c r="GS3" s="36" t="s">
        <v>61</v>
      </c>
      <c r="GT3" s="36"/>
      <c r="GU3" s="36"/>
      <c r="GV3" s="36" t="s">
        <v>50</v>
      </c>
      <c r="GW3" s="36"/>
      <c r="GX3" s="36"/>
      <c r="GY3" s="36" t="s">
        <v>51</v>
      </c>
      <c r="GZ3" s="36"/>
      <c r="HA3" s="36"/>
      <c r="HB3" s="36" t="s">
        <v>52</v>
      </c>
      <c r="HC3" s="36"/>
      <c r="HD3" s="36"/>
      <c r="HE3" s="36" t="s">
        <v>53</v>
      </c>
      <c r="HF3" s="36"/>
      <c r="HG3" s="36"/>
      <c r="HH3" s="36" t="s">
        <v>54</v>
      </c>
      <c r="HI3" s="36"/>
      <c r="HJ3" s="36"/>
      <c r="HK3" s="36" t="s">
        <v>48</v>
      </c>
      <c r="HL3" s="36"/>
      <c r="HM3" s="36"/>
      <c r="HN3" s="36" t="s">
        <v>66</v>
      </c>
      <c r="HO3" s="36"/>
      <c r="HP3" s="36"/>
      <c r="HQ3" s="36" t="s">
        <v>67</v>
      </c>
      <c r="HR3" s="36"/>
      <c r="HS3" s="36"/>
      <c r="HT3" s="36" t="s">
        <v>65</v>
      </c>
      <c r="HU3" s="36"/>
      <c r="HV3" s="36"/>
      <c r="HW3" s="36" t="s">
        <v>68</v>
      </c>
      <c r="HX3" s="36"/>
      <c r="HY3" s="36"/>
      <c r="HZ3" s="36" t="s">
        <v>45</v>
      </c>
      <c r="IA3" s="36"/>
      <c r="IB3" s="36"/>
      <c r="IC3" s="41"/>
      <c r="ID3" s="42"/>
      <c r="IE3" s="43"/>
      <c r="IF3" s="36" t="s">
        <v>88</v>
      </c>
      <c r="IG3" s="36"/>
      <c r="IH3" s="36"/>
      <c r="II3" s="36" t="s">
        <v>89</v>
      </c>
      <c r="IJ3" s="36"/>
      <c r="IK3" s="36"/>
      <c r="IL3" s="36" t="s">
        <v>90</v>
      </c>
      <c r="IM3" s="36"/>
      <c r="IN3" s="36"/>
      <c r="IO3" s="36" t="s">
        <v>81</v>
      </c>
      <c r="IP3" s="36"/>
      <c r="IQ3" s="36"/>
      <c r="IR3" s="36" t="s">
        <v>82</v>
      </c>
      <c r="IS3" s="36"/>
      <c r="IT3" s="36"/>
      <c r="IU3" s="36" t="s">
        <v>83</v>
      </c>
      <c r="IV3" s="36"/>
      <c r="IW3" s="36"/>
      <c r="IX3" s="36" t="s">
        <v>84</v>
      </c>
      <c r="IY3" s="36"/>
      <c r="IZ3" s="36"/>
      <c r="JA3" s="36" t="s">
        <v>85</v>
      </c>
      <c r="JB3" s="36"/>
      <c r="JC3" s="36"/>
      <c r="JD3" s="36" t="s">
        <v>86</v>
      </c>
      <c r="JE3" s="36"/>
      <c r="JF3" s="36"/>
      <c r="JG3" s="36" t="s">
        <v>87</v>
      </c>
      <c r="JH3" s="36"/>
      <c r="JI3" s="36"/>
      <c r="JJ3" s="36" t="s">
        <v>72</v>
      </c>
      <c r="JK3" s="36"/>
      <c r="JL3" s="36"/>
      <c r="JM3" s="36" t="s">
        <v>73</v>
      </c>
      <c r="JN3" s="36"/>
      <c r="JO3" s="36"/>
      <c r="JP3" s="36" t="s">
        <v>76</v>
      </c>
      <c r="JQ3" s="36"/>
      <c r="JR3" s="36"/>
      <c r="JS3" s="36" t="s">
        <v>77</v>
      </c>
      <c r="JT3" s="36"/>
      <c r="JU3" s="36"/>
      <c r="JV3" s="36" t="s">
        <v>78</v>
      </c>
      <c r="JW3" s="36"/>
      <c r="JX3" s="36"/>
      <c r="JY3" s="36" t="s">
        <v>79</v>
      </c>
      <c r="JZ3" s="36"/>
      <c r="KA3" s="36"/>
      <c r="KB3" s="36" t="s">
        <v>74</v>
      </c>
      <c r="KC3" s="36"/>
      <c r="KD3" s="36"/>
      <c r="KE3" s="45" t="s">
        <v>256</v>
      </c>
      <c r="KF3" s="45"/>
      <c r="KG3" s="45"/>
      <c r="KH3" s="45" t="s">
        <v>257</v>
      </c>
      <c r="KI3" s="45"/>
      <c r="KJ3" s="45"/>
      <c r="KK3" s="45" t="s">
        <v>260</v>
      </c>
      <c r="KL3" s="45"/>
      <c r="KM3" s="45"/>
      <c r="KN3" s="36" t="s">
        <v>71</v>
      </c>
      <c r="KO3" s="36"/>
      <c r="KP3" s="36"/>
      <c r="KQ3" s="36" t="s">
        <v>80</v>
      </c>
      <c r="KR3" s="36"/>
      <c r="KS3" s="36"/>
      <c r="KT3" s="36" t="s">
        <v>75</v>
      </c>
      <c r="KU3" s="36"/>
      <c r="KV3" s="36"/>
      <c r="KW3" s="1"/>
      <c r="KX3" s="1"/>
      <c r="KY3" s="1"/>
    </row>
    <row r="4" spans="1:311" s="3" customFormat="1" ht="37.5" customHeight="1" x14ac:dyDescent="0.25">
      <c r="A4" s="22"/>
      <c r="B4" s="29"/>
      <c r="C4" s="1" t="s">
        <v>206</v>
      </c>
      <c r="D4" s="1" t="s">
        <v>254</v>
      </c>
      <c r="E4" s="1" t="s">
        <v>255</v>
      </c>
      <c r="F4" s="1" t="s">
        <v>206</v>
      </c>
      <c r="G4" s="1" t="s">
        <v>254</v>
      </c>
      <c r="H4" s="1" t="s">
        <v>255</v>
      </c>
      <c r="I4" s="1" t="s">
        <v>206</v>
      </c>
      <c r="J4" s="1" t="s">
        <v>254</v>
      </c>
      <c r="K4" s="1" t="s">
        <v>255</v>
      </c>
      <c r="L4" s="1" t="s">
        <v>206</v>
      </c>
      <c r="M4" s="1" t="s">
        <v>254</v>
      </c>
      <c r="N4" s="1" t="s">
        <v>255</v>
      </c>
      <c r="O4" s="1" t="s">
        <v>206</v>
      </c>
      <c r="P4" s="1" t="s">
        <v>254</v>
      </c>
      <c r="Q4" s="1" t="s">
        <v>255</v>
      </c>
      <c r="R4" s="1" t="s">
        <v>206</v>
      </c>
      <c r="S4" s="1" t="s">
        <v>254</v>
      </c>
      <c r="T4" s="1" t="s">
        <v>255</v>
      </c>
      <c r="U4" s="1" t="s">
        <v>206</v>
      </c>
      <c r="V4" s="1" t="s">
        <v>254</v>
      </c>
      <c r="W4" s="1" t="s">
        <v>255</v>
      </c>
      <c r="X4" s="1" t="s">
        <v>206</v>
      </c>
      <c r="Y4" s="1" t="s">
        <v>254</v>
      </c>
      <c r="Z4" s="1" t="s">
        <v>255</v>
      </c>
      <c r="AA4" s="1" t="s">
        <v>206</v>
      </c>
      <c r="AB4" s="1" t="s">
        <v>254</v>
      </c>
      <c r="AC4" s="1" t="s">
        <v>255</v>
      </c>
      <c r="AD4" s="1" t="s">
        <v>206</v>
      </c>
      <c r="AE4" s="1" t="s">
        <v>254</v>
      </c>
      <c r="AF4" s="1" t="s">
        <v>255</v>
      </c>
      <c r="AG4" s="1" t="s">
        <v>206</v>
      </c>
      <c r="AH4" s="1" t="s">
        <v>254</v>
      </c>
      <c r="AI4" s="1" t="s">
        <v>255</v>
      </c>
      <c r="AJ4" s="1" t="s">
        <v>206</v>
      </c>
      <c r="AK4" s="1" t="s">
        <v>254</v>
      </c>
      <c r="AL4" s="1" t="s">
        <v>255</v>
      </c>
      <c r="AM4" s="1" t="s">
        <v>206</v>
      </c>
      <c r="AN4" s="1" t="s">
        <v>254</v>
      </c>
      <c r="AO4" s="1" t="s">
        <v>255</v>
      </c>
      <c r="AP4" s="1" t="s">
        <v>206</v>
      </c>
      <c r="AQ4" s="1" t="s">
        <v>254</v>
      </c>
      <c r="AR4" s="1" t="s">
        <v>255</v>
      </c>
      <c r="AS4" s="1" t="s">
        <v>206</v>
      </c>
      <c r="AT4" s="1" t="s">
        <v>254</v>
      </c>
      <c r="AU4" s="1" t="s">
        <v>255</v>
      </c>
      <c r="AV4" s="1" t="s">
        <v>206</v>
      </c>
      <c r="AW4" s="1" t="s">
        <v>254</v>
      </c>
      <c r="AX4" s="1" t="s">
        <v>255</v>
      </c>
      <c r="AY4" s="1" t="s">
        <v>206</v>
      </c>
      <c r="AZ4" s="1" t="s">
        <v>254</v>
      </c>
      <c r="BA4" s="1" t="s">
        <v>255</v>
      </c>
      <c r="BB4" s="1" t="s">
        <v>206</v>
      </c>
      <c r="BC4" s="1" t="s">
        <v>254</v>
      </c>
      <c r="BD4" s="1" t="s">
        <v>255</v>
      </c>
      <c r="BE4" s="1" t="s">
        <v>206</v>
      </c>
      <c r="BF4" s="1" t="s">
        <v>254</v>
      </c>
      <c r="BG4" s="1" t="s">
        <v>255</v>
      </c>
      <c r="BH4" s="1" t="s">
        <v>206</v>
      </c>
      <c r="BI4" s="1" t="s">
        <v>254</v>
      </c>
      <c r="BJ4" s="1" t="s">
        <v>255</v>
      </c>
      <c r="BK4" s="1" t="s">
        <v>206</v>
      </c>
      <c r="BL4" s="1" t="s">
        <v>254</v>
      </c>
      <c r="BM4" s="1" t="s">
        <v>255</v>
      </c>
      <c r="BN4" s="1" t="s">
        <v>206</v>
      </c>
      <c r="BO4" s="1" t="s">
        <v>254</v>
      </c>
      <c r="BP4" s="1" t="s">
        <v>255</v>
      </c>
      <c r="BQ4" s="1" t="s">
        <v>206</v>
      </c>
      <c r="BR4" s="1" t="s">
        <v>254</v>
      </c>
      <c r="BS4" s="1" t="s">
        <v>255</v>
      </c>
      <c r="BT4" s="1" t="s">
        <v>206</v>
      </c>
      <c r="BU4" s="1" t="s">
        <v>254</v>
      </c>
      <c r="BV4" s="1" t="s">
        <v>255</v>
      </c>
      <c r="BW4" s="1" t="s">
        <v>206</v>
      </c>
      <c r="BX4" s="1" t="s">
        <v>254</v>
      </c>
      <c r="BY4" s="1" t="s">
        <v>255</v>
      </c>
      <c r="BZ4" s="1" t="s">
        <v>206</v>
      </c>
      <c r="CA4" s="1" t="s">
        <v>254</v>
      </c>
      <c r="CB4" s="1" t="s">
        <v>255</v>
      </c>
      <c r="CC4" s="1" t="s">
        <v>206</v>
      </c>
      <c r="CD4" s="1" t="s">
        <v>254</v>
      </c>
      <c r="CE4" s="1" t="s">
        <v>255</v>
      </c>
      <c r="CF4" s="1" t="s">
        <v>206</v>
      </c>
      <c r="CG4" s="1" t="s">
        <v>254</v>
      </c>
      <c r="CH4" s="1" t="s">
        <v>255</v>
      </c>
      <c r="CI4" s="1" t="s">
        <v>206</v>
      </c>
      <c r="CJ4" s="1" t="s">
        <v>254</v>
      </c>
      <c r="CK4" s="1" t="s">
        <v>255</v>
      </c>
      <c r="CL4" s="1" t="s">
        <v>206</v>
      </c>
      <c r="CM4" s="1" t="s">
        <v>254</v>
      </c>
      <c r="CN4" s="1" t="s">
        <v>255</v>
      </c>
      <c r="CO4" s="1" t="s">
        <v>206</v>
      </c>
      <c r="CP4" s="1" t="s">
        <v>254</v>
      </c>
      <c r="CQ4" s="1" t="s">
        <v>255</v>
      </c>
      <c r="CR4" s="1" t="s">
        <v>206</v>
      </c>
      <c r="CS4" s="1" t="s">
        <v>254</v>
      </c>
      <c r="CT4" s="1" t="s">
        <v>255</v>
      </c>
      <c r="CU4" s="1" t="s">
        <v>206</v>
      </c>
      <c r="CV4" s="1" t="s">
        <v>254</v>
      </c>
      <c r="CW4" s="1" t="s">
        <v>255</v>
      </c>
      <c r="CX4" s="1" t="s">
        <v>206</v>
      </c>
      <c r="CY4" s="1" t="s">
        <v>254</v>
      </c>
      <c r="CZ4" s="1" t="s">
        <v>255</v>
      </c>
      <c r="DA4" s="1" t="s">
        <v>206</v>
      </c>
      <c r="DB4" s="1" t="s">
        <v>254</v>
      </c>
      <c r="DC4" s="1" t="s">
        <v>255</v>
      </c>
      <c r="DD4" s="1" t="s">
        <v>206</v>
      </c>
      <c r="DE4" s="1" t="s">
        <v>254</v>
      </c>
      <c r="DF4" s="1" t="s">
        <v>255</v>
      </c>
      <c r="DG4" s="1" t="s">
        <v>206</v>
      </c>
      <c r="DH4" s="1" t="s">
        <v>254</v>
      </c>
      <c r="DI4" s="1" t="s">
        <v>255</v>
      </c>
      <c r="DJ4" s="1" t="s">
        <v>206</v>
      </c>
      <c r="DK4" s="1" t="s">
        <v>254</v>
      </c>
      <c r="DL4" s="1" t="s">
        <v>255</v>
      </c>
      <c r="DM4" s="1" t="s">
        <v>206</v>
      </c>
      <c r="DN4" s="1" t="s">
        <v>254</v>
      </c>
      <c r="DO4" s="1" t="s">
        <v>255</v>
      </c>
      <c r="DP4" s="1" t="s">
        <v>206</v>
      </c>
      <c r="DQ4" s="1" t="s">
        <v>254</v>
      </c>
      <c r="DR4" s="1" t="s">
        <v>255</v>
      </c>
      <c r="DS4" s="1" t="s">
        <v>206</v>
      </c>
      <c r="DT4" s="1" t="s">
        <v>254</v>
      </c>
      <c r="DU4" s="1" t="s">
        <v>255</v>
      </c>
      <c r="DV4" s="1" t="s">
        <v>206</v>
      </c>
      <c r="DW4" s="1" t="s">
        <v>254</v>
      </c>
      <c r="DX4" s="1" t="s">
        <v>255</v>
      </c>
      <c r="DY4" s="1" t="s">
        <v>206</v>
      </c>
      <c r="DZ4" s="1" t="s">
        <v>254</v>
      </c>
      <c r="EA4" s="1" t="s">
        <v>255</v>
      </c>
      <c r="EB4" s="1" t="s">
        <v>206</v>
      </c>
      <c r="EC4" s="1" t="s">
        <v>254</v>
      </c>
      <c r="ED4" s="1" t="s">
        <v>255</v>
      </c>
      <c r="EE4" s="1" t="s">
        <v>206</v>
      </c>
      <c r="EF4" s="1" t="s">
        <v>254</v>
      </c>
      <c r="EG4" s="1" t="s">
        <v>255</v>
      </c>
      <c r="EH4" s="1" t="s">
        <v>206</v>
      </c>
      <c r="EI4" s="1" t="s">
        <v>254</v>
      </c>
      <c r="EJ4" s="1" t="s">
        <v>255</v>
      </c>
      <c r="EK4" s="1" t="s">
        <v>206</v>
      </c>
      <c r="EL4" s="1" t="s">
        <v>254</v>
      </c>
      <c r="EM4" s="1" t="s">
        <v>255</v>
      </c>
      <c r="EN4" s="1" t="s">
        <v>206</v>
      </c>
      <c r="EO4" s="1" t="s">
        <v>254</v>
      </c>
      <c r="EP4" s="1" t="s">
        <v>255</v>
      </c>
      <c r="EQ4" s="1" t="s">
        <v>206</v>
      </c>
      <c r="ER4" s="1" t="s">
        <v>254</v>
      </c>
      <c r="ES4" s="1" t="s">
        <v>255</v>
      </c>
      <c r="ET4" s="1" t="s">
        <v>206</v>
      </c>
      <c r="EU4" s="1" t="s">
        <v>254</v>
      </c>
      <c r="EV4" s="1" t="s">
        <v>255</v>
      </c>
      <c r="EW4" s="1" t="s">
        <v>206</v>
      </c>
      <c r="EX4" s="1" t="s">
        <v>254</v>
      </c>
      <c r="EY4" s="1" t="s">
        <v>255</v>
      </c>
      <c r="EZ4" s="1" t="s">
        <v>206</v>
      </c>
      <c r="FA4" s="1" t="s">
        <v>254</v>
      </c>
      <c r="FB4" s="1" t="s">
        <v>255</v>
      </c>
      <c r="FC4" s="1" t="s">
        <v>206</v>
      </c>
      <c r="FD4" s="1" t="s">
        <v>254</v>
      </c>
      <c r="FE4" s="1" t="s">
        <v>255</v>
      </c>
      <c r="FF4" s="1" t="s">
        <v>206</v>
      </c>
      <c r="FG4" s="1" t="s">
        <v>254</v>
      </c>
      <c r="FH4" s="1" t="s">
        <v>255</v>
      </c>
      <c r="FI4" s="1" t="s">
        <v>206</v>
      </c>
      <c r="FJ4" s="1" t="s">
        <v>254</v>
      </c>
      <c r="FK4" s="1" t="s">
        <v>255</v>
      </c>
      <c r="FL4" s="1" t="s">
        <v>206</v>
      </c>
      <c r="FM4" s="1" t="s">
        <v>254</v>
      </c>
      <c r="FN4" s="1" t="s">
        <v>255</v>
      </c>
      <c r="FO4" s="1" t="s">
        <v>206</v>
      </c>
      <c r="FP4" s="1" t="s">
        <v>254</v>
      </c>
      <c r="FQ4" s="1" t="s">
        <v>255</v>
      </c>
      <c r="FR4" s="1" t="s">
        <v>206</v>
      </c>
      <c r="FS4" s="1" t="s">
        <v>254</v>
      </c>
      <c r="FT4" s="1" t="s">
        <v>255</v>
      </c>
      <c r="FU4" s="1" t="s">
        <v>206</v>
      </c>
      <c r="FV4" s="1" t="s">
        <v>254</v>
      </c>
      <c r="FW4" s="1" t="s">
        <v>255</v>
      </c>
      <c r="FX4" s="1" t="s">
        <v>206</v>
      </c>
      <c r="FY4" s="1" t="s">
        <v>254</v>
      </c>
      <c r="FZ4" s="1" t="s">
        <v>255</v>
      </c>
      <c r="GA4" s="1" t="s">
        <v>206</v>
      </c>
      <c r="GB4" s="1" t="s">
        <v>254</v>
      </c>
      <c r="GC4" s="1" t="s">
        <v>255</v>
      </c>
      <c r="GD4" s="1" t="s">
        <v>206</v>
      </c>
      <c r="GE4" s="1" t="s">
        <v>254</v>
      </c>
      <c r="GF4" s="1" t="s">
        <v>255</v>
      </c>
      <c r="GG4" s="1" t="s">
        <v>206</v>
      </c>
      <c r="GH4" s="1" t="s">
        <v>254</v>
      </c>
      <c r="GI4" s="1" t="s">
        <v>255</v>
      </c>
      <c r="GJ4" s="1" t="s">
        <v>206</v>
      </c>
      <c r="GK4" s="1" t="s">
        <v>254</v>
      </c>
      <c r="GL4" s="1" t="s">
        <v>255</v>
      </c>
      <c r="GM4" s="1" t="s">
        <v>206</v>
      </c>
      <c r="GN4" s="1" t="s">
        <v>254</v>
      </c>
      <c r="GO4" s="1" t="s">
        <v>255</v>
      </c>
      <c r="GP4" s="1" t="s">
        <v>206</v>
      </c>
      <c r="GQ4" s="1" t="s">
        <v>254</v>
      </c>
      <c r="GR4" s="1" t="s">
        <v>255</v>
      </c>
      <c r="GS4" s="1" t="s">
        <v>206</v>
      </c>
      <c r="GT4" s="1" t="s">
        <v>254</v>
      </c>
      <c r="GU4" s="1" t="s">
        <v>255</v>
      </c>
      <c r="GV4" s="1" t="s">
        <v>206</v>
      </c>
      <c r="GW4" s="1" t="s">
        <v>254</v>
      </c>
      <c r="GX4" s="1" t="s">
        <v>255</v>
      </c>
      <c r="GY4" s="1" t="s">
        <v>206</v>
      </c>
      <c r="GZ4" s="1" t="s">
        <v>254</v>
      </c>
      <c r="HA4" s="1" t="s">
        <v>255</v>
      </c>
      <c r="HB4" s="1" t="s">
        <v>206</v>
      </c>
      <c r="HC4" s="1" t="s">
        <v>254</v>
      </c>
      <c r="HD4" s="1" t="s">
        <v>255</v>
      </c>
      <c r="HE4" s="1" t="s">
        <v>206</v>
      </c>
      <c r="HF4" s="1" t="s">
        <v>254</v>
      </c>
      <c r="HG4" s="1" t="s">
        <v>255</v>
      </c>
      <c r="HH4" s="1" t="s">
        <v>206</v>
      </c>
      <c r="HI4" s="1" t="s">
        <v>254</v>
      </c>
      <c r="HJ4" s="1" t="s">
        <v>255</v>
      </c>
      <c r="HK4" s="1" t="s">
        <v>206</v>
      </c>
      <c r="HL4" s="1" t="s">
        <v>254</v>
      </c>
      <c r="HM4" s="1" t="s">
        <v>255</v>
      </c>
      <c r="HN4" s="1" t="s">
        <v>206</v>
      </c>
      <c r="HO4" s="1" t="s">
        <v>254</v>
      </c>
      <c r="HP4" s="1" t="s">
        <v>255</v>
      </c>
      <c r="HQ4" s="1" t="s">
        <v>206</v>
      </c>
      <c r="HR4" s="1" t="s">
        <v>254</v>
      </c>
      <c r="HS4" s="1" t="s">
        <v>255</v>
      </c>
      <c r="HT4" s="1" t="s">
        <v>206</v>
      </c>
      <c r="HU4" s="1" t="s">
        <v>254</v>
      </c>
      <c r="HV4" s="1" t="s">
        <v>255</v>
      </c>
      <c r="HW4" s="1" t="s">
        <v>206</v>
      </c>
      <c r="HX4" s="1" t="s">
        <v>254</v>
      </c>
      <c r="HY4" s="1" t="s">
        <v>255</v>
      </c>
      <c r="HZ4" s="1" t="s">
        <v>206</v>
      </c>
      <c r="IA4" s="1" t="s">
        <v>254</v>
      </c>
      <c r="IB4" s="1" t="s">
        <v>255</v>
      </c>
      <c r="IC4" s="1" t="s">
        <v>206</v>
      </c>
      <c r="ID4" s="1" t="s">
        <v>254</v>
      </c>
      <c r="IE4" s="1" t="s">
        <v>255</v>
      </c>
      <c r="IF4" s="1" t="s">
        <v>206</v>
      </c>
      <c r="IG4" s="1" t="s">
        <v>254</v>
      </c>
      <c r="IH4" s="1" t="s">
        <v>255</v>
      </c>
      <c r="II4" s="1" t="s">
        <v>206</v>
      </c>
      <c r="IJ4" s="1" t="s">
        <v>254</v>
      </c>
      <c r="IK4" s="1" t="s">
        <v>255</v>
      </c>
      <c r="IL4" s="1" t="s">
        <v>206</v>
      </c>
      <c r="IM4" s="1" t="s">
        <v>254</v>
      </c>
      <c r="IN4" s="1" t="s">
        <v>255</v>
      </c>
      <c r="IO4" s="1" t="s">
        <v>206</v>
      </c>
      <c r="IP4" s="1" t="s">
        <v>254</v>
      </c>
      <c r="IQ4" s="1" t="s">
        <v>255</v>
      </c>
      <c r="IR4" s="1" t="s">
        <v>206</v>
      </c>
      <c r="IS4" s="1" t="s">
        <v>254</v>
      </c>
      <c r="IT4" s="1" t="s">
        <v>255</v>
      </c>
      <c r="IU4" s="1" t="s">
        <v>206</v>
      </c>
      <c r="IV4" s="1" t="s">
        <v>254</v>
      </c>
      <c r="IW4" s="1" t="s">
        <v>255</v>
      </c>
      <c r="IX4" s="1" t="s">
        <v>206</v>
      </c>
      <c r="IY4" s="1" t="s">
        <v>254</v>
      </c>
      <c r="IZ4" s="1" t="s">
        <v>255</v>
      </c>
      <c r="JA4" s="1" t="s">
        <v>206</v>
      </c>
      <c r="JB4" s="1" t="s">
        <v>254</v>
      </c>
      <c r="JC4" s="1" t="s">
        <v>255</v>
      </c>
      <c r="JD4" s="1" t="s">
        <v>206</v>
      </c>
      <c r="JE4" s="1" t="s">
        <v>254</v>
      </c>
      <c r="JF4" s="1" t="s">
        <v>255</v>
      </c>
      <c r="JG4" s="1" t="s">
        <v>206</v>
      </c>
      <c r="JH4" s="1" t="s">
        <v>254</v>
      </c>
      <c r="JI4" s="1" t="s">
        <v>255</v>
      </c>
      <c r="JJ4" s="1" t="s">
        <v>206</v>
      </c>
      <c r="JK4" s="1" t="s">
        <v>254</v>
      </c>
      <c r="JL4" s="1" t="s">
        <v>255</v>
      </c>
      <c r="JM4" s="1" t="s">
        <v>206</v>
      </c>
      <c r="JN4" s="1" t="s">
        <v>254</v>
      </c>
      <c r="JO4" s="1" t="s">
        <v>255</v>
      </c>
      <c r="JP4" s="1" t="s">
        <v>206</v>
      </c>
      <c r="JQ4" s="1" t="s">
        <v>254</v>
      </c>
      <c r="JR4" s="1" t="s">
        <v>255</v>
      </c>
      <c r="JS4" s="1" t="s">
        <v>206</v>
      </c>
      <c r="JT4" s="1" t="s">
        <v>254</v>
      </c>
      <c r="JU4" s="1" t="s">
        <v>255</v>
      </c>
      <c r="JV4" s="1" t="s">
        <v>206</v>
      </c>
      <c r="JW4" s="1" t="s">
        <v>254</v>
      </c>
      <c r="JX4" s="1" t="s">
        <v>255</v>
      </c>
      <c r="JY4" s="1" t="s">
        <v>206</v>
      </c>
      <c r="JZ4" s="1" t="s">
        <v>254</v>
      </c>
      <c r="KA4" s="1" t="s">
        <v>255</v>
      </c>
      <c r="KB4" s="1" t="s">
        <v>206</v>
      </c>
      <c r="KC4" s="1" t="s">
        <v>254</v>
      </c>
      <c r="KD4" s="1" t="s">
        <v>255</v>
      </c>
      <c r="KE4" s="1" t="s">
        <v>206</v>
      </c>
      <c r="KF4" s="1" t="s">
        <v>254</v>
      </c>
      <c r="KG4" s="1" t="s">
        <v>255</v>
      </c>
      <c r="KH4" s="1" t="s">
        <v>206</v>
      </c>
      <c r="KI4" s="1" t="s">
        <v>254</v>
      </c>
      <c r="KJ4" s="1" t="s">
        <v>255</v>
      </c>
      <c r="KK4" s="1" t="s">
        <v>206</v>
      </c>
      <c r="KL4" s="1" t="s">
        <v>254</v>
      </c>
      <c r="KM4" s="1" t="s">
        <v>255</v>
      </c>
      <c r="KN4" s="1" t="s">
        <v>206</v>
      </c>
      <c r="KO4" s="1" t="s">
        <v>254</v>
      </c>
      <c r="KP4" s="1" t="s">
        <v>255</v>
      </c>
      <c r="KQ4" s="1" t="s">
        <v>206</v>
      </c>
      <c r="KR4" s="1" t="s">
        <v>254</v>
      </c>
      <c r="KS4" s="1" t="s">
        <v>255</v>
      </c>
      <c r="KT4" s="1" t="s">
        <v>206</v>
      </c>
      <c r="KU4" s="1" t="s">
        <v>254</v>
      </c>
      <c r="KV4" s="1" t="s">
        <v>255</v>
      </c>
      <c r="KW4" s="1" t="s">
        <v>206</v>
      </c>
      <c r="KX4" s="1" t="s">
        <v>254</v>
      </c>
      <c r="KY4" s="1" t="s">
        <v>255</v>
      </c>
    </row>
    <row r="5" spans="1:311" s="3" customFormat="1" ht="11.25" customHeight="1" x14ac:dyDescent="0.25">
      <c r="A5" s="1" t="s">
        <v>207</v>
      </c>
      <c r="B5" s="8" t="s">
        <v>208</v>
      </c>
      <c r="C5" s="13">
        <f>SUM(C6:C36)</f>
        <v>4151447.1000000006</v>
      </c>
      <c r="D5" s="13">
        <f>SUM(D6:D36)</f>
        <v>2901589.9009200004</v>
      </c>
      <c r="E5" s="14">
        <f>D5/C5</f>
        <v>0.69893457173523899</v>
      </c>
      <c r="F5" s="13">
        <f>SUM(F6:F36)</f>
        <v>0</v>
      </c>
      <c r="G5" s="13">
        <f>SUM(G6:G36)</f>
        <v>0</v>
      </c>
      <c r="H5" s="14" t="s">
        <v>262</v>
      </c>
      <c r="I5" s="13">
        <f>SUM(I6:I36)</f>
        <v>4004402</v>
      </c>
      <c r="J5" s="13">
        <f>SUM(J6:J36)</f>
        <v>2876846.8999999994</v>
      </c>
      <c r="K5" s="14">
        <f>J5/I5</f>
        <v>0.71842110257661429</v>
      </c>
      <c r="L5" s="13">
        <f t="shared" ref="L5:M5" si="0">SUM(L6:L36)</f>
        <v>147045.1</v>
      </c>
      <c r="M5" s="13">
        <f t="shared" si="0"/>
        <v>24743.000919999999</v>
      </c>
      <c r="N5" s="14">
        <f t="shared" ref="N5:N42" si="1">M5/L5</f>
        <v>0.16826810903593523</v>
      </c>
      <c r="O5" s="13">
        <f t="shared" ref="O5:P5" si="2">SUM(O6:O36)</f>
        <v>0</v>
      </c>
      <c r="P5" s="13">
        <f t="shared" si="2"/>
        <v>0</v>
      </c>
      <c r="Q5" s="14" t="s">
        <v>262</v>
      </c>
      <c r="R5" s="13">
        <f>SUM(R6:R36)</f>
        <v>4257219.3895000005</v>
      </c>
      <c r="S5" s="13">
        <f>SUM(S6:S36)</f>
        <v>1196033.2593100001</v>
      </c>
      <c r="T5" s="14">
        <f t="shared" ref="T5:T41" si="3">S5/R5</f>
        <v>0.28094235929205219</v>
      </c>
      <c r="U5" s="13">
        <f t="shared" ref="U5:V5" si="4">SUM(U6:U36)</f>
        <v>1966824.4000000004</v>
      </c>
      <c r="V5" s="13">
        <f t="shared" si="4"/>
        <v>860375.01900000009</v>
      </c>
      <c r="W5" s="14">
        <f t="shared" ref="W5:W40" si="5">V5/U5</f>
        <v>0.43744373874963111</v>
      </c>
      <c r="X5" s="13">
        <f t="shared" ref="X5:Y5" si="6">SUM(X6:X36)</f>
        <v>279359.3</v>
      </c>
      <c r="Y5" s="13">
        <f t="shared" si="6"/>
        <v>141715.30000000002</v>
      </c>
      <c r="Z5" s="14">
        <f t="shared" ref="Z5:Z42" si="7">Y5/X5</f>
        <v>0.50728685245130567</v>
      </c>
      <c r="AA5" s="13">
        <v>0</v>
      </c>
      <c r="AB5" s="13">
        <v>0</v>
      </c>
      <c r="AC5" s="14" t="s">
        <v>262</v>
      </c>
      <c r="AD5" s="15">
        <v>0</v>
      </c>
      <c r="AE5" s="15">
        <v>0</v>
      </c>
      <c r="AF5" s="14" t="s">
        <v>262</v>
      </c>
      <c r="AG5" s="15">
        <v>0</v>
      </c>
      <c r="AH5" s="15">
        <v>0</v>
      </c>
      <c r="AI5" s="14" t="s">
        <v>262</v>
      </c>
      <c r="AJ5" s="15">
        <v>0</v>
      </c>
      <c r="AK5" s="15">
        <v>0</v>
      </c>
      <c r="AL5" s="14" t="s">
        <v>262</v>
      </c>
      <c r="AM5" s="15">
        <v>0</v>
      </c>
      <c r="AN5" s="15">
        <v>0</v>
      </c>
      <c r="AO5" s="14" t="s">
        <v>262</v>
      </c>
      <c r="AP5" s="13">
        <f t="shared" ref="AP5:AQ5" si="8">SUM(AP6:AP36)</f>
        <v>29301.420000000002</v>
      </c>
      <c r="AQ5" s="13">
        <f t="shared" si="8"/>
        <v>1486.6514999999999</v>
      </c>
      <c r="AR5" s="14">
        <f t="shared" ref="AR5:AR40" si="9">AQ5/AP5</f>
        <v>5.0736500142313914E-2</v>
      </c>
      <c r="AS5" s="13">
        <f t="shared" ref="AS5:AT5" si="10">SUM(AS6:AS36)</f>
        <v>0</v>
      </c>
      <c r="AT5" s="13">
        <f t="shared" si="10"/>
        <v>0</v>
      </c>
      <c r="AU5" s="14" t="s">
        <v>262</v>
      </c>
      <c r="AV5" s="13">
        <f t="shared" ref="AV5:AW5" si="11">SUM(AV6:AV36)</f>
        <v>113816.42500000002</v>
      </c>
      <c r="AW5" s="13">
        <f t="shared" si="11"/>
        <v>0</v>
      </c>
      <c r="AX5" s="14">
        <f t="shared" ref="AX5:AX36" si="12">AW5/AV5</f>
        <v>0</v>
      </c>
      <c r="AY5" s="13">
        <f>SUM(AY6:AY36)</f>
        <v>169035.05622</v>
      </c>
      <c r="AZ5" s="13">
        <f t="shared" ref="AZ5" si="13">SUM(AZ6:AZ36)</f>
        <v>4057.7</v>
      </c>
      <c r="BA5" s="14">
        <f t="shared" ref="BA5:BA42" si="14">AZ5/AY5</f>
        <v>2.4005079719788314E-2</v>
      </c>
      <c r="BB5" s="13">
        <f t="shared" ref="BB5:BC5" si="15">SUM(BB6:BB36)</f>
        <v>25425.8</v>
      </c>
      <c r="BC5" s="13">
        <f t="shared" si="15"/>
        <v>0</v>
      </c>
      <c r="BD5" s="14">
        <f t="shared" ref="BD5:BD40" si="16">BC5/BB5</f>
        <v>0</v>
      </c>
      <c r="BE5" s="13">
        <f t="shared" ref="BE5:BF5" si="17">SUM(BE6:BE36)</f>
        <v>364074.98307999998</v>
      </c>
      <c r="BF5" s="13">
        <f t="shared" si="17"/>
        <v>5139.54619</v>
      </c>
      <c r="BG5" s="14">
        <f t="shared" ref="BG5:BG40" si="18">BF5/BE5</f>
        <v>1.4116724380567127E-2</v>
      </c>
      <c r="BH5" s="13">
        <f t="shared" ref="BH5:BI5" si="19">SUM(BH6:BH36)</f>
        <v>223839</v>
      </c>
      <c r="BI5" s="13">
        <f t="shared" si="19"/>
        <v>0</v>
      </c>
      <c r="BJ5" s="14">
        <f t="shared" ref="BJ5:BJ40" si="20">BI5/BH5</f>
        <v>0</v>
      </c>
      <c r="BK5" s="13">
        <f t="shared" ref="BK5:BL5" si="21">SUM(BK6:BK36)</f>
        <v>19164.900000000001</v>
      </c>
      <c r="BL5" s="13">
        <f t="shared" si="21"/>
        <v>0</v>
      </c>
      <c r="BM5" s="14">
        <f t="shared" ref="BM5:BM34" si="22">BL5/BK5</f>
        <v>0</v>
      </c>
      <c r="BN5" s="13">
        <f t="shared" ref="BN5:BO5" si="23">SUM(BN6:BN36)</f>
        <v>21729.142260000001</v>
      </c>
      <c r="BO5" s="13">
        <f t="shared" si="23"/>
        <v>6630.8220000000001</v>
      </c>
      <c r="BP5" s="14">
        <f t="shared" ref="BP5:BP8" si="24">BO5/BN5</f>
        <v>0.30515801869484377</v>
      </c>
      <c r="BQ5" s="13">
        <f t="shared" ref="BQ5:BR5" si="25">SUM(BQ6:BQ36)</f>
        <v>27382.399999999998</v>
      </c>
      <c r="BR5" s="13">
        <f t="shared" si="25"/>
        <v>0</v>
      </c>
      <c r="BS5" s="14">
        <f t="shared" ref="BS5:BS40" si="26">BR5/BQ5</f>
        <v>0</v>
      </c>
      <c r="BT5" s="13">
        <f t="shared" ref="BT5:BU5" si="27">SUM(BT6:BT36)</f>
        <v>72169.199999999968</v>
      </c>
      <c r="BU5" s="13">
        <f t="shared" si="27"/>
        <v>0</v>
      </c>
      <c r="BV5" s="14">
        <f t="shared" ref="BV5:BV35" si="28">BU5/BT5</f>
        <v>0</v>
      </c>
      <c r="BW5" s="13">
        <f t="shared" ref="BW5:BX5" si="29">SUM(BW6:BW36)</f>
        <v>27000</v>
      </c>
      <c r="BX5" s="13">
        <f t="shared" si="29"/>
        <v>0</v>
      </c>
      <c r="BY5" s="14">
        <f t="shared" ref="BY5:BY16" si="30">BX5/BW5</f>
        <v>0</v>
      </c>
      <c r="BZ5" s="13">
        <f t="shared" ref="BZ5:CA5" si="31">SUM(BZ6:BZ36)</f>
        <v>32846.1</v>
      </c>
      <c r="CA5" s="13">
        <f t="shared" si="31"/>
        <v>1932.1214</v>
      </c>
      <c r="CB5" s="14">
        <f t="shared" ref="CB5:CB34" si="32">CA5/BZ5</f>
        <v>5.8823464581792058E-2</v>
      </c>
      <c r="CC5" s="13">
        <f t="shared" ref="CC5:CD5" si="33">SUM(CC6:CC36)</f>
        <v>4695.6000000000004</v>
      </c>
      <c r="CD5" s="13">
        <f t="shared" si="33"/>
        <v>0</v>
      </c>
      <c r="CE5" s="14">
        <f t="shared" ref="CE5:CE40" si="34">CD5/CC5</f>
        <v>0</v>
      </c>
      <c r="CF5" s="13">
        <f t="shared" ref="CF5:CG5" si="35">SUM(CF6:CF36)</f>
        <v>36414</v>
      </c>
      <c r="CG5" s="13">
        <f t="shared" si="35"/>
        <v>0</v>
      </c>
      <c r="CH5" s="14">
        <f t="shared" ref="CH5:CH40" si="36">CG5/CF5</f>
        <v>0</v>
      </c>
      <c r="CI5" s="13">
        <f t="shared" ref="CI5:CJ5" si="37">SUM(CI6:CI36)</f>
        <v>31150.299999999992</v>
      </c>
      <c r="CJ5" s="13">
        <f t="shared" si="37"/>
        <v>18264.8</v>
      </c>
      <c r="CK5" s="14">
        <f t="shared" ref="CK5:CK41" si="38">CJ5/CI5</f>
        <v>0.58634427276783863</v>
      </c>
      <c r="CL5" s="13">
        <f t="shared" ref="CL5:CM5" si="39">SUM(CL6:CL36)</f>
        <v>2060.8743899999999</v>
      </c>
      <c r="CM5" s="13">
        <f t="shared" si="39"/>
        <v>0</v>
      </c>
      <c r="CN5" s="14">
        <f t="shared" ref="CN5:CN40" si="40">CM5/CL5</f>
        <v>0</v>
      </c>
      <c r="CO5" s="13">
        <f t="shared" ref="CO5:CP5" si="41">SUM(CO6:CO36)</f>
        <v>0</v>
      </c>
      <c r="CP5" s="13">
        <f t="shared" si="41"/>
        <v>0</v>
      </c>
      <c r="CQ5" s="14" t="s">
        <v>262</v>
      </c>
      <c r="CR5" s="13">
        <f t="shared" ref="CR5:CS5" si="42">SUM(CR6:CR36)</f>
        <v>30716.19715</v>
      </c>
      <c r="CS5" s="13">
        <f t="shared" si="42"/>
        <v>0</v>
      </c>
      <c r="CT5" s="14">
        <f t="shared" ref="CT5:CT39" si="43">CS5/CR5</f>
        <v>0</v>
      </c>
      <c r="CU5" s="13">
        <f t="shared" ref="CU5:CV5" si="44">SUM(CU6:CU36)</f>
        <v>2050</v>
      </c>
      <c r="CV5" s="13">
        <f t="shared" si="44"/>
        <v>0</v>
      </c>
      <c r="CW5" s="14">
        <f t="shared" ref="CW5:CW36" si="45">CV5/CU5</f>
        <v>0</v>
      </c>
      <c r="CX5" s="13">
        <f t="shared" ref="CX5:CY5" si="46">SUM(CX6:CX36)</f>
        <v>94325.106379999983</v>
      </c>
      <c r="CY5" s="13">
        <f t="shared" si="46"/>
        <v>0</v>
      </c>
      <c r="CZ5" s="14">
        <f t="shared" ref="CZ5:CZ33" si="47">CY5/CX5</f>
        <v>0</v>
      </c>
      <c r="DA5" s="13">
        <f t="shared" ref="DA5:DB5" si="48">SUM(DA6:DA36)</f>
        <v>25139.1</v>
      </c>
      <c r="DB5" s="13">
        <f t="shared" si="48"/>
        <v>25139.1</v>
      </c>
      <c r="DC5" s="14">
        <f t="shared" ref="DC5:DC28" si="49">DB5/DA5</f>
        <v>1</v>
      </c>
      <c r="DD5" s="13">
        <f t="shared" ref="DD5:DE5" si="50">SUM(DD6:DD36)</f>
        <v>1832.6999999999998</v>
      </c>
      <c r="DE5" s="13">
        <f t="shared" si="50"/>
        <v>0</v>
      </c>
      <c r="DF5" s="14">
        <f t="shared" ref="DF5:DF30" si="51">DE5/DD5</f>
        <v>0</v>
      </c>
      <c r="DG5" s="13">
        <f t="shared" ref="DG5:DH5" si="52">SUM(DG6:DG36)</f>
        <v>57782.129000000001</v>
      </c>
      <c r="DH5" s="13">
        <f t="shared" si="52"/>
        <v>57782.129000000001</v>
      </c>
      <c r="DI5" s="14">
        <f t="shared" ref="DI5:DI36" si="53">DH5/DG5</f>
        <v>1</v>
      </c>
      <c r="DJ5" s="13">
        <f t="shared" ref="DJ5:DK5" si="54">SUM(DJ6:DJ36)</f>
        <v>78738.559999999998</v>
      </c>
      <c r="DK5" s="13">
        <f t="shared" si="54"/>
        <v>0</v>
      </c>
      <c r="DL5" s="14">
        <f t="shared" ref="DL5:DL10" si="55">DK5/DJ5</f>
        <v>0</v>
      </c>
      <c r="DM5" s="13">
        <f t="shared" ref="DM5:DN5" si="56">SUM(DM6:DM36)</f>
        <v>962.71600000000001</v>
      </c>
      <c r="DN5" s="13">
        <f t="shared" si="56"/>
        <v>962.71600000000001</v>
      </c>
      <c r="DO5" s="14">
        <f t="shared" ref="DO5:DO42" si="57">DN5/DM5</f>
        <v>1</v>
      </c>
      <c r="DP5" s="13">
        <f t="shared" ref="DP5:DQ5" si="58">SUM(DP6:DP36)</f>
        <v>1429.306</v>
      </c>
      <c r="DQ5" s="13">
        <f t="shared" si="58"/>
        <v>1103.086</v>
      </c>
      <c r="DR5" s="14">
        <f t="shared" ref="DR5:DR32" si="59">DQ5/DP5</f>
        <v>0.77176335928065787</v>
      </c>
      <c r="DS5" s="13">
        <f t="shared" ref="DS5:DT5" si="60">SUM(DS6:DS36)</f>
        <v>3260.5</v>
      </c>
      <c r="DT5" s="13">
        <f t="shared" si="60"/>
        <v>0</v>
      </c>
      <c r="DU5" s="14">
        <f t="shared" ref="DU5:DU28" si="61">DT5/DS5</f>
        <v>0</v>
      </c>
      <c r="DV5" s="13">
        <f t="shared" ref="DV5:DW5" si="62">SUM(DV6:DV36)</f>
        <v>2282.6999999999998</v>
      </c>
      <c r="DW5" s="13">
        <f t="shared" si="62"/>
        <v>0</v>
      </c>
      <c r="DX5" s="14">
        <f t="shared" ref="DX5:DX34" si="63">DW5/DV5</f>
        <v>0</v>
      </c>
      <c r="DY5" s="13">
        <f t="shared" ref="DY5:DZ5" si="64">SUM(DY6:DY36)</f>
        <v>0</v>
      </c>
      <c r="DZ5" s="13">
        <f t="shared" si="64"/>
        <v>0</v>
      </c>
      <c r="EA5" s="14" t="s">
        <v>262</v>
      </c>
      <c r="EB5" s="13">
        <f t="shared" ref="EB5" si="65">SUM(EB6:EB36)</f>
        <v>0</v>
      </c>
      <c r="EC5" s="13">
        <f t="shared" ref="EC5" si="66">SUM(EC6:EC36)</f>
        <v>0</v>
      </c>
      <c r="ED5" s="14" t="s">
        <v>262</v>
      </c>
      <c r="EE5" s="13">
        <f t="shared" ref="EE5:EF5" si="67">SUM(EE6:EE36)</f>
        <v>4546.25</v>
      </c>
      <c r="EF5" s="13">
        <f t="shared" si="67"/>
        <v>0</v>
      </c>
      <c r="EG5" s="14">
        <f t="shared" ref="EG5:EG40" si="68">EF5/EE5</f>
        <v>0</v>
      </c>
      <c r="EH5" s="13">
        <f t="shared" ref="EH5:EI5" si="69">SUM(EH6:EH36)</f>
        <v>234348.64300000001</v>
      </c>
      <c r="EI5" s="13">
        <f t="shared" si="69"/>
        <v>50000</v>
      </c>
      <c r="EJ5" s="14">
        <f t="shared" ref="EJ5:EJ39" si="70">EI5/EH5</f>
        <v>0.21335732675866187</v>
      </c>
      <c r="EK5" s="13">
        <f t="shared" ref="EK5:EL5" si="71">SUM(EK6:EK36)</f>
        <v>29936.432000000001</v>
      </c>
      <c r="EL5" s="13">
        <f t="shared" si="71"/>
        <v>0</v>
      </c>
      <c r="EM5" s="14">
        <f t="shared" ref="EM5:EM10" si="72">EL5/EK5</f>
        <v>0</v>
      </c>
      <c r="EN5" s="13">
        <f t="shared" ref="EN5:EO5" si="73">SUM(EN6:EN36)</f>
        <v>0</v>
      </c>
      <c r="EO5" s="13">
        <f t="shared" si="73"/>
        <v>0</v>
      </c>
      <c r="EP5" s="14" t="s">
        <v>262</v>
      </c>
      <c r="EQ5" s="13">
        <f t="shared" ref="EQ5:ER5" si="74">SUM(EQ6:EQ36)</f>
        <v>0</v>
      </c>
      <c r="ER5" s="13">
        <f t="shared" si="74"/>
        <v>0</v>
      </c>
      <c r="ES5" s="14" t="s">
        <v>262</v>
      </c>
      <c r="ET5" s="13">
        <f t="shared" ref="ET5:EU5" si="75">SUM(ET6:ET36)</f>
        <v>42753.1</v>
      </c>
      <c r="EU5" s="13">
        <f t="shared" si="75"/>
        <v>21444.268219999998</v>
      </c>
      <c r="EV5" s="14">
        <f t="shared" ref="EV5:EV14" si="76">EU5/ET5</f>
        <v>0.50158393707122995</v>
      </c>
      <c r="EW5" s="13">
        <f t="shared" ref="EW5:EX5" si="77">SUM(EW6:EW36)</f>
        <v>200827.04902000001</v>
      </c>
      <c r="EX5" s="13">
        <f t="shared" si="77"/>
        <v>0</v>
      </c>
      <c r="EY5" s="14">
        <f t="shared" ref="EY5:EY41" si="78">EX5/EW5</f>
        <v>0</v>
      </c>
      <c r="EZ5" s="15">
        <f>SUM(EZ6:EZ36)</f>
        <v>8942481.6800000016</v>
      </c>
      <c r="FA5" s="15">
        <f>SUM(FA6:FA36)</f>
        <v>5110913.4108100003</v>
      </c>
      <c r="FB5" s="14">
        <f t="shared" ref="FB5:FB41" si="79">FA5/EZ5</f>
        <v>0.57153188496216178</v>
      </c>
      <c r="FC5" s="13">
        <f t="shared" ref="FC5:FD5" si="80">SUM(FC6:FC36)</f>
        <v>100410</v>
      </c>
      <c r="FD5" s="13">
        <f t="shared" si="80"/>
        <v>50569.000000000015</v>
      </c>
      <c r="FE5" s="14">
        <f t="shared" ref="FE5:FE36" si="81">FD5/FC5</f>
        <v>0.50362513693855204</v>
      </c>
      <c r="FF5" s="13">
        <f t="shared" ref="FF5:FG5" si="82">SUM(FF6:FF36)</f>
        <v>6317.9999999999991</v>
      </c>
      <c r="FG5" s="13">
        <f t="shared" si="82"/>
        <v>3195.8</v>
      </c>
      <c r="FH5" s="14">
        <f t="shared" ref="FH5:FH36" si="83">FG5/FF5</f>
        <v>0.50582462804685036</v>
      </c>
      <c r="FI5" s="13">
        <f t="shared" ref="FI5:FJ5" si="84">SUM(FI6:FI36)</f>
        <v>8786.6000000000022</v>
      </c>
      <c r="FJ5" s="13">
        <f t="shared" si="84"/>
        <v>5035.5737699999991</v>
      </c>
      <c r="FK5" s="14">
        <f t="shared" ref="FK5:FK41" si="85">FJ5/FI5</f>
        <v>0.57309696242004848</v>
      </c>
      <c r="FL5" s="13">
        <f t="shared" ref="FL5:FM5" si="86">SUM(FL6:FL36)</f>
        <v>3367.2</v>
      </c>
      <c r="FM5" s="13">
        <f t="shared" si="86"/>
        <v>2210.4579999999996</v>
      </c>
      <c r="FN5" s="14">
        <f t="shared" ref="FN5:FN40" si="87">FM5/FL5</f>
        <v>0.65646768828700397</v>
      </c>
      <c r="FO5" s="13">
        <f t="shared" ref="FO5:FP5" si="88">SUM(FO6:FO36)</f>
        <v>791.80000000000018</v>
      </c>
      <c r="FP5" s="13">
        <f t="shared" si="88"/>
        <v>481.79999999999995</v>
      </c>
      <c r="FQ5" s="14">
        <f t="shared" ref="FQ5:FQ40" si="89">FP5/FO5</f>
        <v>0.60848699166456155</v>
      </c>
      <c r="FR5" s="13">
        <f t="shared" ref="FR5:FS5" si="90">SUM(FR6:FR36)</f>
        <v>17948.400000000001</v>
      </c>
      <c r="FS5" s="13">
        <f t="shared" si="90"/>
        <v>11450.56394</v>
      </c>
      <c r="FT5" s="14">
        <f t="shared" ref="FT5:FT40" si="91">FS5/FR5</f>
        <v>0.63797129214860371</v>
      </c>
      <c r="FU5" s="13">
        <f t="shared" ref="FU5:FV5" si="92">SUM(FU6:FU36)</f>
        <v>15</v>
      </c>
      <c r="FV5" s="13">
        <f t="shared" si="92"/>
        <v>0</v>
      </c>
      <c r="FW5" s="14">
        <f t="shared" ref="FW5:FW34" si="93">FV5/FU5</f>
        <v>0</v>
      </c>
      <c r="FX5" s="13">
        <f t="shared" ref="FX5:FY5" si="94">SUM(FX6:FX36)</f>
        <v>10.5</v>
      </c>
      <c r="FY5" s="13">
        <f t="shared" si="94"/>
        <v>0</v>
      </c>
      <c r="FZ5" s="14">
        <f t="shared" ref="FZ5:FZ40" si="95">FY5/FX5</f>
        <v>0</v>
      </c>
      <c r="GA5" s="13">
        <f t="shared" ref="GA5:GB5" si="96">SUM(GA6:GA36)</f>
        <v>2465931.0999999992</v>
      </c>
      <c r="GB5" s="13">
        <f t="shared" si="96"/>
        <v>1233671.3150000002</v>
      </c>
      <c r="GC5" s="14">
        <f t="shared" ref="GC5:GC41" si="97">GB5/GA5</f>
        <v>0.50028620629343645</v>
      </c>
      <c r="GD5" s="13">
        <f t="shared" ref="GD5:GE5" si="98">SUM(GD6:GD36)</f>
        <v>36378.699999999997</v>
      </c>
      <c r="GE5" s="13">
        <f t="shared" si="98"/>
        <v>12592</v>
      </c>
      <c r="GF5" s="14">
        <f t="shared" ref="GF5:GF41" si="99">GE5/GD5</f>
        <v>0.34613661290810283</v>
      </c>
      <c r="GG5" s="13">
        <f t="shared" ref="GG5:GH5" si="100">SUM(GG6:GG36)</f>
        <v>5531784.2999999998</v>
      </c>
      <c r="GH5" s="13">
        <f t="shared" si="100"/>
        <v>3407145.335</v>
      </c>
      <c r="GI5" s="14">
        <f t="shared" ref="GI5:GI41" si="101">GH5/GG5</f>
        <v>0.61592158157721366</v>
      </c>
      <c r="GJ5" s="13">
        <f t="shared" ref="GJ5:GK5" si="102">SUM(GJ6:GJ36)</f>
        <v>3674.1999999999994</v>
      </c>
      <c r="GK5" s="13">
        <f t="shared" si="102"/>
        <v>1816.1600000000003</v>
      </c>
      <c r="GL5" s="14">
        <f t="shared" ref="GL5:GL41" si="103">GK5/GJ5</f>
        <v>0.49430080017418776</v>
      </c>
      <c r="GM5" s="13">
        <f t="shared" ref="GM5:GN5" si="104">SUM(GM6:GM36)</f>
        <v>119433.80000000002</v>
      </c>
      <c r="GN5" s="13">
        <f t="shared" si="104"/>
        <v>48161.899999999994</v>
      </c>
      <c r="GO5" s="14">
        <f>GN5/GM5</f>
        <v>0.40325184328054525</v>
      </c>
      <c r="GP5" s="13">
        <f t="shared" ref="GP5:GQ5" si="105">SUM(GP6:GP36)</f>
        <v>77015.859999999986</v>
      </c>
      <c r="GQ5" s="13">
        <f t="shared" si="105"/>
        <v>66650.717199999999</v>
      </c>
      <c r="GR5" s="14">
        <f t="shared" ref="GR5:GR41" si="106">GQ5/GP5</f>
        <v>0.86541547676024144</v>
      </c>
      <c r="GS5" s="13">
        <f t="shared" ref="GS5:GT5" si="107">SUM(GS6:GS36)</f>
        <v>2915.4999999999991</v>
      </c>
      <c r="GT5" s="13">
        <f t="shared" si="107"/>
        <v>1216.6000000000004</v>
      </c>
      <c r="GU5" s="14">
        <f t="shared" ref="GU5:GU41" si="108">GT5/GS5</f>
        <v>0.41728691476590662</v>
      </c>
      <c r="GV5" s="13">
        <f t="shared" ref="GV5:GW5" si="109">SUM(GV6:GV36)</f>
        <v>401822.89999999991</v>
      </c>
      <c r="GW5" s="13">
        <f t="shared" si="109"/>
        <v>194462.13016</v>
      </c>
      <c r="GX5" s="14">
        <f t="shared" ref="GX5:GX41" si="110">GW5/GV5</f>
        <v>0.48394984496901505</v>
      </c>
      <c r="GY5" s="13">
        <f t="shared" ref="GY5:GZ5" si="111">SUM(GY6:GY36)</f>
        <v>67972.099999999991</v>
      </c>
      <c r="GZ5" s="13">
        <f t="shared" si="111"/>
        <v>34342.548770000009</v>
      </c>
      <c r="HA5" s="14">
        <f t="shared" ref="HA5:HA41" si="112">GZ5/GY5</f>
        <v>0.50524478087332914</v>
      </c>
      <c r="HB5" s="13">
        <f t="shared" ref="HB5:HC5" si="113">SUM(HB6:HB36)</f>
        <v>24713.4</v>
      </c>
      <c r="HC5" s="13">
        <f t="shared" si="113"/>
        <v>2448.7280000000001</v>
      </c>
      <c r="HD5" s="14">
        <f t="shared" ref="HD5:HD40" si="114">HC5/HB5</f>
        <v>9.9085030793011078E-2</v>
      </c>
      <c r="HE5" s="13">
        <f t="shared" ref="HE5:HF5" si="115">SUM(HE6:HE36)</f>
        <v>1462.4</v>
      </c>
      <c r="HF5" s="13">
        <f t="shared" si="115"/>
        <v>972.34796999999992</v>
      </c>
      <c r="HG5" s="14">
        <f t="shared" ref="HG5:HG40" si="116">HF5/HE5</f>
        <v>0.66489877598468261</v>
      </c>
      <c r="HH5" s="13">
        <f t="shared" ref="HH5:HI5" si="117">SUM(HH6:HH36)</f>
        <v>18</v>
      </c>
      <c r="HI5" s="13">
        <f t="shared" si="117"/>
        <v>2</v>
      </c>
      <c r="HJ5" s="14">
        <f t="shared" ref="HJ5:HJ40" si="118">HI5/HH5</f>
        <v>0.1111111111111111</v>
      </c>
      <c r="HK5" s="13">
        <f t="shared" ref="HK5:HL5" si="119">SUM(HK6:HK36)</f>
        <v>52059.400000000016</v>
      </c>
      <c r="HL5" s="13">
        <f t="shared" si="119"/>
        <v>26029.750000000004</v>
      </c>
      <c r="HM5" s="14">
        <f t="shared" ref="HM5:HM36" si="120">HL5/HK5</f>
        <v>0.5000009604413419</v>
      </c>
      <c r="HN5" s="13">
        <f t="shared" ref="HN5:HO5" si="121">SUM(HN6:HN36)</f>
        <v>0</v>
      </c>
      <c r="HO5" s="13">
        <f t="shared" si="121"/>
        <v>0</v>
      </c>
      <c r="HP5" s="14" t="s">
        <v>262</v>
      </c>
      <c r="HQ5" s="13">
        <f t="shared" ref="HQ5:HR5" si="122">SUM(HQ6:HQ36)</f>
        <v>121.22000000000001</v>
      </c>
      <c r="HR5" s="13">
        <f t="shared" si="122"/>
        <v>58.900000000000013</v>
      </c>
      <c r="HS5" s="14">
        <f t="shared" ref="HS5:HS41" si="123">HR5/HQ5</f>
        <v>0.48589341692789972</v>
      </c>
      <c r="HT5" s="13">
        <f t="shared" ref="HT5:HU5" si="124">SUM(HT6:HT36)</f>
        <v>1006</v>
      </c>
      <c r="HU5" s="13">
        <f t="shared" si="124"/>
        <v>504</v>
      </c>
      <c r="HV5" s="14">
        <f t="shared" ref="HV5:HV30" si="125">HU5/HT5</f>
        <v>0.50099403578528823</v>
      </c>
      <c r="HW5" s="13">
        <f t="shared" ref="HW5:HX5" si="126">SUM(HW6:HW36)</f>
        <v>468</v>
      </c>
      <c r="HX5" s="13">
        <f t="shared" si="126"/>
        <v>60</v>
      </c>
      <c r="HY5" s="14">
        <f t="shared" ref="HY5:HY30" si="127">HX5/HW5</f>
        <v>0.12820512820512819</v>
      </c>
      <c r="HZ5" s="13">
        <f t="shared" ref="HZ5:IA5" si="128">SUM(HZ6:HZ36)</f>
        <v>18057.300000000003</v>
      </c>
      <c r="IA5" s="13">
        <f t="shared" si="128"/>
        <v>7835.7830000000004</v>
      </c>
      <c r="IB5" s="14">
        <f t="shared" ref="IB5:IB41" si="129">IA5/HZ5</f>
        <v>0.43393990242173519</v>
      </c>
      <c r="IC5" s="13">
        <f t="shared" ref="IC5:ID5" si="130">SUM(IC6:IC36)</f>
        <v>849656.21400000027</v>
      </c>
      <c r="ID5" s="13">
        <f t="shared" si="130"/>
        <v>50020.56313000001</v>
      </c>
      <c r="IE5" s="14">
        <f t="shared" ref="IE5:IE40" si="131">ID5/IC5</f>
        <v>5.8871532163007279E-2</v>
      </c>
      <c r="IF5" s="13">
        <f t="shared" ref="IF5:IG5" si="132">SUM(IF6:IF36)</f>
        <v>0</v>
      </c>
      <c r="IG5" s="13">
        <f t="shared" si="132"/>
        <v>0</v>
      </c>
      <c r="IH5" s="14" t="s">
        <v>262</v>
      </c>
      <c r="II5" s="13">
        <f t="shared" ref="II5:IJ5" si="133">SUM(II6:II36)</f>
        <v>118800</v>
      </c>
      <c r="IJ5" s="13">
        <f t="shared" si="133"/>
        <v>0</v>
      </c>
      <c r="IK5" s="14">
        <f t="shared" ref="IK5:IK40" si="134">IJ5/II5</f>
        <v>0</v>
      </c>
      <c r="IL5" s="13">
        <f>SUM(IL6:IL36)</f>
        <v>0</v>
      </c>
      <c r="IM5" s="13">
        <f>SUM(IM6:IM36)</f>
        <v>0</v>
      </c>
      <c r="IN5" s="14" t="s">
        <v>262</v>
      </c>
      <c r="IO5" s="13">
        <f t="shared" ref="IO5:IP5" si="135">SUM(IO6:IO36)</f>
        <v>31002.959999999999</v>
      </c>
      <c r="IP5" s="13">
        <f t="shared" si="135"/>
        <v>0</v>
      </c>
      <c r="IQ5" s="14">
        <f t="shared" ref="IQ5:IQ33" si="136">IP5/IO5</f>
        <v>0</v>
      </c>
      <c r="IR5" s="13">
        <f t="shared" ref="IR5:IS5" si="137">SUM(IR6:IR36)</f>
        <v>313.16000000000003</v>
      </c>
      <c r="IS5" s="13">
        <f t="shared" si="137"/>
        <v>0</v>
      </c>
      <c r="IT5" s="14">
        <f t="shared" ref="IT5:IT33" si="138">IS5/IR5</f>
        <v>0</v>
      </c>
      <c r="IU5" s="13">
        <f t="shared" ref="IU5:IV5" si="139">SUM(IU6:IU36)</f>
        <v>264369.52000999998</v>
      </c>
      <c r="IV5" s="13">
        <f t="shared" si="139"/>
        <v>0</v>
      </c>
      <c r="IW5" s="14">
        <f t="shared" ref="IW5:IW34" si="140">IV5/IU5</f>
        <v>0</v>
      </c>
      <c r="IX5" s="13">
        <f t="shared" ref="IX5:IY5" si="141">SUM(IX6:IX36)</f>
        <v>6315.01</v>
      </c>
      <c r="IY5" s="13">
        <f t="shared" si="141"/>
        <v>0</v>
      </c>
      <c r="IZ5" s="14">
        <f t="shared" ref="IZ5:IZ34" si="142">IY5/IX5</f>
        <v>0</v>
      </c>
      <c r="JA5" s="13">
        <f t="shared" ref="JA5:JB5" si="143">SUM(JA6:JA36)</f>
        <v>203500</v>
      </c>
      <c r="JB5" s="13">
        <f t="shared" si="143"/>
        <v>0</v>
      </c>
      <c r="JC5" s="14">
        <f t="shared" ref="JC5:JC36" si="144">JB5/JA5</f>
        <v>0</v>
      </c>
      <c r="JD5" s="13">
        <f t="shared" ref="JD5:JE5" si="145">SUM(JD6:JD36)</f>
        <v>2670.3999899999999</v>
      </c>
      <c r="JE5" s="13">
        <f t="shared" si="145"/>
        <v>0</v>
      </c>
      <c r="JF5" s="14">
        <f t="shared" ref="JF5:JF34" si="146">JE5/JD5</f>
        <v>0</v>
      </c>
      <c r="JG5" s="13">
        <f t="shared" ref="JG5:JH5" si="147">SUM(JG6:JG36)</f>
        <v>63.79</v>
      </c>
      <c r="JH5" s="13">
        <f t="shared" si="147"/>
        <v>0</v>
      </c>
      <c r="JI5" s="14">
        <f t="shared" ref="JI5:JI34" si="148">JH5/JG5</f>
        <v>0</v>
      </c>
      <c r="JJ5" s="13">
        <f t="shared" ref="JJ5:JK5" si="149">SUM(JJ6:JJ36)</f>
        <v>55487.939999999995</v>
      </c>
      <c r="JK5" s="13">
        <f t="shared" si="149"/>
        <v>0</v>
      </c>
      <c r="JL5" s="14">
        <f t="shared" ref="JL5:JL22" si="150">JK5/JJ5</f>
        <v>0</v>
      </c>
      <c r="JM5" s="13">
        <f t="shared" ref="JM5:JN5" si="151">SUM(JM6:JM36)</f>
        <v>560.48</v>
      </c>
      <c r="JN5" s="13">
        <f t="shared" si="151"/>
        <v>0</v>
      </c>
      <c r="JO5" s="14">
        <f t="shared" ref="JO5:JO22" si="152">JN5/JM5</f>
        <v>0</v>
      </c>
      <c r="JP5" s="13">
        <f t="shared" ref="JP5:JQ5" si="153">SUM(JP6:JP36)</f>
        <v>42130.84</v>
      </c>
      <c r="JQ5" s="13">
        <f t="shared" si="153"/>
        <v>0</v>
      </c>
      <c r="JR5" s="14">
        <f t="shared" ref="JR5:JR36" si="154">JQ5/JP5</f>
        <v>0</v>
      </c>
      <c r="JS5" s="13">
        <f t="shared" ref="JS5:JT5" si="155">SUM(JS6:JS36)</f>
        <v>44550</v>
      </c>
      <c r="JT5" s="13">
        <f t="shared" si="155"/>
        <v>0</v>
      </c>
      <c r="JU5" s="14">
        <f t="shared" ref="JU5:JU40" si="156">JT5/JS5</f>
        <v>0</v>
      </c>
      <c r="JV5" s="13">
        <f t="shared" ref="JV5:JW5" si="157">SUM(JV6:JV36)</f>
        <v>425.56</v>
      </c>
      <c r="JW5" s="13">
        <f t="shared" si="157"/>
        <v>0</v>
      </c>
      <c r="JX5" s="14">
        <f t="shared" ref="JX5:JX40" si="158">JW5/JV5</f>
        <v>0</v>
      </c>
      <c r="JY5" s="13">
        <f t="shared" ref="JY5:JZ5" si="159">SUM(JY6:JY36)</f>
        <v>450</v>
      </c>
      <c r="JZ5" s="13">
        <f t="shared" si="159"/>
        <v>0</v>
      </c>
      <c r="KA5" s="14">
        <f t="shared" ref="KA5:KA40" si="160">JZ5/JY5</f>
        <v>0</v>
      </c>
      <c r="KB5" s="13">
        <f t="shared" ref="KB5:KC5" si="161">SUM(KB6:KB36)</f>
        <v>20664.7</v>
      </c>
      <c r="KC5" s="13">
        <f t="shared" si="161"/>
        <v>0</v>
      </c>
      <c r="KD5" s="14">
        <f t="shared" ref="KD5:KD38" si="162">KC5/KB5</f>
        <v>0</v>
      </c>
      <c r="KE5" s="13">
        <f>SUM(KE6:KE36)</f>
        <v>0</v>
      </c>
      <c r="KF5" s="13">
        <f>SUM(KF6:KF36)</f>
        <v>0</v>
      </c>
      <c r="KG5" s="14" t="s">
        <v>262</v>
      </c>
      <c r="KH5" s="13">
        <f>SUM(KH6:KH36)</f>
        <v>0</v>
      </c>
      <c r="KI5" s="13">
        <f>SUM(KI6:KI36)</f>
        <v>0</v>
      </c>
      <c r="KJ5" s="14" t="s">
        <v>262</v>
      </c>
      <c r="KK5" s="13">
        <f>SUM(KK6:KK36)</f>
        <v>0</v>
      </c>
      <c r="KL5" s="13">
        <f>SUM(KL6:KL36)</f>
        <v>0</v>
      </c>
      <c r="KM5" s="14" t="s">
        <v>262</v>
      </c>
      <c r="KN5" s="13">
        <f>SUM(KN6:KN36)</f>
        <v>48843.830000000009</v>
      </c>
      <c r="KO5" s="13">
        <f>SUM(KO6:KO36)</f>
        <v>40843.039130000005</v>
      </c>
      <c r="KP5" s="14">
        <f t="shared" ref="KP5:KP18" si="163">KO5/KN5</f>
        <v>0.83619648848175909</v>
      </c>
      <c r="KQ5" s="13">
        <f t="shared" ref="KQ5:KR5" si="164">SUM(KQ6:KQ36)</f>
        <v>8028.7240000000002</v>
      </c>
      <c r="KR5" s="13">
        <f t="shared" si="164"/>
        <v>8028.7240000000002</v>
      </c>
      <c r="KS5" s="14">
        <f t="shared" ref="KS5:KS40" si="165">KR5/KQ5</f>
        <v>1</v>
      </c>
      <c r="KT5" s="13">
        <f t="shared" ref="KT5:KU5" si="166">SUM(KT6:KT36)</f>
        <v>1479.3</v>
      </c>
      <c r="KU5" s="13">
        <f t="shared" si="166"/>
        <v>1148.8</v>
      </c>
      <c r="KV5" s="14">
        <f t="shared" ref="KV5:KV40" si="167">KU5/KT5</f>
        <v>0.77658351923206925</v>
      </c>
      <c r="KW5" s="13">
        <f t="shared" ref="KW5:KX5" si="168">SUM(KW6:KW36)</f>
        <v>18200804.383500002</v>
      </c>
      <c r="KX5" s="13">
        <f t="shared" si="168"/>
        <v>9258557.1341699995</v>
      </c>
      <c r="KY5" s="14">
        <f t="shared" ref="KY5:KY42" si="169">KX5/KW5</f>
        <v>0.50868944795447468</v>
      </c>
    </row>
    <row r="6" spans="1:311" x14ac:dyDescent="0.25">
      <c r="A6" s="30" t="s">
        <v>209</v>
      </c>
      <c r="B6" s="28" t="s">
        <v>166</v>
      </c>
      <c r="C6" s="15">
        <f>F6+I6+L6+O6</f>
        <v>245245</v>
      </c>
      <c r="D6" s="15">
        <f>G6+J6+M6+P6</f>
        <v>219371.6</v>
      </c>
      <c r="E6" s="14">
        <f t="shared" ref="E6:E36" si="170">D6/C6</f>
        <v>0.89449978592835733</v>
      </c>
      <c r="F6" s="31"/>
      <c r="G6" s="31"/>
      <c r="H6" s="23"/>
      <c r="I6" s="31">
        <v>243137</v>
      </c>
      <c r="J6" s="31">
        <v>219271.6</v>
      </c>
      <c r="K6" s="23">
        <f t="shared" ref="K6:K41" si="171">J6/I6</f>
        <v>0.90184381644916245</v>
      </c>
      <c r="L6" s="31">
        <v>2108</v>
      </c>
      <c r="M6" s="31">
        <v>100</v>
      </c>
      <c r="N6" s="23">
        <f t="shared" si="1"/>
        <v>4.743833017077799E-2</v>
      </c>
      <c r="O6" s="31"/>
      <c r="P6" s="31"/>
      <c r="Q6" s="23"/>
      <c r="R6" s="15">
        <f t="shared" ref="R6:R40" si="172">U6+X6+AA6+AD6+AG6+AJ6+AM6+AP6+AS6+AV6+AY6+BB6+BE6+BH6+BK6+BN6+BQ6+BT6+BW6+BZ6+CC6+CF6+CI6+CL6+CO6+CR6+CU6+CX6+DA6+DD6+DG6+DJ6+DM6+DP6+DS6+DV6+DY6+EB6+EE6+EH6+EK6+EN6+EQ6+ET6+EW6</f>
        <v>172103.35301000002</v>
      </c>
      <c r="S6" s="15">
        <f t="shared" ref="S6:S39" si="173">V6+Y6+AB6+AE6+AH6+AK6+AN6+AQ6+AT6+AW6+AZ6+BC6+BF6+BI6+BL6+BO6+BR6+BU6+BX6+CA6+CD6+CG6+CJ6+CM6+CP6+CS6+CV6+CY6+DB6+DE6+DH6+DK6+DN6+DQ6+DT6+DW6+DZ6+EC6+EF6+EI6+EL6+EO6+ER6+EU6+EX6</f>
        <v>67267.927759999991</v>
      </c>
      <c r="T6" s="14">
        <f t="shared" si="3"/>
        <v>0.3908577409069503</v>
      </c>
      <c r="U6" s="31">
        <v>95573.9</v>
      </c>
      <c r="V6" s="31">
        <v>50263.6</v>
      </c>
      <c r="W6" s="23">
        <f t="shared" si="5"/>
        <v>0.52591345545174994</v>
      </c>
      <c r="X6" s="31">
        <v>6156.4</v>
      </c>
      <c r="Y6" s="31">
        <v>2856</v>
      </c>
      <c r="Z6" s="23">
        <f t="shared" si="7"/>
        <v>0.46390747839646551</v>
      </c>
      <c r="AA6" s="31"/>
      <c r="AB6" s="31"/>
      <c r="AC6" s="23"/>
      <c r="AD6" s="31"/>
      <c r="AE6" s="31"/>
      <c r="AF6" s="23"/>
      <c r="AG6" s="31"/>
      <c r="AH6" s="31"/>
      <c r="AI6" s="31"/>
      <c r="AJ6" s="31"/>
      <c r="AK6" s="31"/>
      <c r="AL6" s="23"/>
      <c r="AM6" s="31"/>
      <c r="AN6" s="31"/>
      <c r="AO6" s="31"/>
      <c r="AP6" s="31"/>
      <c r="AQ6" s="31"/>
      <c r="AR6" s="23"/>
      <c r="AS6" s="31"/>
      <c r="AT6" s="31"/>
      <c r="AU6" s="31"/>
      <c r="AV6" s="31"/>
      <c r="AW6" s="31"/>
      <c r="AX6" s="23"/>
      <c r="AY6" s="31">
        <v>500</v>
      </c>
      <c r="AZ6" s="31">
        <v>0</v>
      </c>
      <c r="BA6" s="23">
        <f t="shared" si="14"/>
        <v>0</v>
      </c>
      <c r="BB6" s="31">
        <v>5478.5</v>
      </c>
      <c r="BC6" s="31">
        <v>0</v>
      </c>
      <c r="BD6" s="23">
        <f t="shared" si="16"/>
        <v>0</v>
      </c>
      <c r="BE6" s="31">
        <v>12549.16496</v>
      </c>
      <c r="BF6" s="31">
        <v>4550.8193499999998</v>
      </c>
      <c r="BG6" s="23">
        <f t="shared" si="18"/>
        <v>0.36263921659373899</v>
      </c>
      <c r="BH6" s="31"/>
      <c r="BI6" s="31"/>
      <c r="BJ6" s="23"/>
      <c r="BK6" s="31"/>
      <c r="BL6" s="31"/>
      <c r="BM6" s="23"/>
      <c r="BN6" s="31"/>
      <c r="BO6" s="31"/>
      <c r="BP6" s="23"/>
      <c r="BQ6" s="31">
        <v>5869.8</v>
      </c>
      <c r="BR6" s="31">
        <v>0</v>
      </c>
      <c r="BS6" s="23">
        <f t="shared" si="26"/>
        <v>0</v>
      </c>
      <c r="BT6" s="31">
        <v>9622.56</v>
      </c>
      <c r="BU6" s="31">
        <v>0</v>
      </c>
      <c r="BV6" s="23">
        <f t="shared" si="28"/>
        <v>0</v>
      </c>
      <c r="BW6" s="31"/>
      <c r="BX6" s="31"/>
      <c r="BY6" s="23"/>
      <c r="BZ6" s="31">
        <v>1932.1214</v>
      </c>
      <c r="CA6" s="31">
        <v>0</v>
      </c>
      <c r="CB6" s="23">
        <f t="shared" si="32"/>
        <v>0</v>
      </c>
      <c r="CC6" s="31">
        <v>1173.9000000000001</v>
      </c>
      <c r="CD6" s="31">
        <v>0</v>
      </c>
      <c r="CE6" s="23">
        <f t="shared" si="34"/>
        <v>0</v>
      </c>
      <c r="CF6" s="31"/>
      <c r="CG6" s="31"/>
      <c r="CH6" s="23"/>
      <c r="CI6" s="31">
        <v>3933.7</v>
      </c>
      <c r="CJ6" s="31">
        <v>2189.6</v>
      </c>
      <c r="CK6" s="23">
        <f t="shared" si="38"/>
        <v>0.55662607723008872</v>
      </c>
      <c r="CL6" s="31">
        <v>72.493740000000003</v>
      </c>
      <c r="CM6" s="31">
        <v>0</v>
      </c>
      <c r="CN6" s="23">
        <f t="shared" si="40"/>
        <v>0</v>
      </c>
      <c r="CO6" s="31"/>
      <c r="CP6" s="31"/>
      <c r="CQ6" s="23"/>
      <c r="CR6" s="31">
        <v>4662.9687000000004</v>
      </c>
      <c r="CS6" s="31">
        <v>0</v>
      </c>
      <c r="CT6" s="23">
        <f t="shared" si="43"/>
        <v>0</v>
      </c>
      <c r="CU6" s="31">
        <v>150</v>
      </c>
      <c r="CV6" s="31">
        <v>0</v>
      </c>
      <c r="CW6" s="23">
        <f t="shared" si="45"/>
        <v>0</v>
      </c>
      <c r="CX6" s="31">
        <v>4961.4467999999997</v>
      </c>
      <c r="CY6" s="31">
        <v>0</v>
      </c>
      <c r="CZ6" s="23">
        <f t="shared" si="47"/>
        <v>0</v>
      </c>
      <c r="DA6" s="31"/>
      <c r="DB6" s="31"/>
      <c r="DC6" s="23"/>
      <c r="DD6" s="31"/>
      <c r="DE6" s="31"/>
      <c r="DF6" s="23"/>
      <c r="DG6" s="31">
        <v>7407.90841</v>
      </c>
      <c r="DH6" s="31">
        <v>7407.90841</v>
      </c>
      <c r="DI6" s="23">
        <f t="shared" si="53"/>
        <v>1</v>
      </c>
      <c r="DJ6" s="31"/>
      <c r="DK6" s="31"/>
      <c r="DL6" s="23"/>
      <c r="DM6" s="31"/>
      <c r="DN6" s="31"/>
      <c r="DO6" s="23"/>
      <c r="DP6" s="31"/>
      <c r="DQ6" s="31"/>
      <c r="DR6" s="23"/>
      <c r="DS6" s="31"/>
      <c r="DT6" s="31"/>
      <c r="DU6" s="23"/>
      <c r="DV6" s="31"/>
      <c r="DW6" s="31"/>
      <c r="DX6" s="23"/>
      <c r="DY6" s="31"/>
      <c r="DZ6" s="31"/>
      <c r="EA6" s="31"/>
      <c r="EB6" s="31"/>
      <c r="EC6" s="31"/>
      <c r="ED6" s="23"/>
      <c r="EE6" s="31">
        <v>909.25</v>
      </c>
      <c r="EF6" s="31">
        <v>0</v>
      </c>
      <c r="EG6" s="23">
        <f t="shared" si="68"/>
        <v>0</v>
      </c>
      <c r="EH6" s="31">
        <v>5005.5</v>
      </c>
      <c r="EI6" s="31">
        <v>0</v>
      </c>
      <c r="EJ6" s="23">
        <f t="shared" si="70"/>
        <v>0</v>
      </c>
      <c r="EK6" s="31"/>
      <c r="EL6" s="31"/>
      <c r="EM6" s="23"/>
      <c r="EN6" s="31"/>
      <c r="EO6" s="31"/>
      <c r="EP6" s="23"/>
      <c r="EQ6" s="31"/>
      <c r="ER6" s="31"/>
      <c r="ES6" s="31"/>
      <c r="ET6" s="31"/>
      <c r="EU6" s="31"/>
      <c r="EV6" s="23"/>
      <c r="EW6" s="31">
        <v>6143.7389999999996</v>
      </c>
      <c r="EX6" s="31">
        <v>0</v>
      </c>
      <c r="EY6" s="23">
        <f t="shared" si="78"/>
        <v>0</v>
      </c>
      <c r="EZ6" s="31">
        <f t="shared" ref="EZ6:EZ40" si="174">FC6+FF6+FI6+FL6+FO6+FR6+FU6+FX6+GA6+GD6+GG6+GJ6+GM6+GP6+GS6+GV6+GY6+HB6+HE6+HH6+HK6+HN6+HQ6+HT6+HW6+HZ6</f>
        <v>248435.5</v>
      </c>
      <c r="FA6" s="31">
        <f t="shared" ref="FA6:FA40" si="175">FD6+FG6+FJ6+FM6+FP6+FS6+FV6+FY6+GB6+GE6+GH6+GK6+GN6+GQ6+GT6+GW6+GZ6+HC6+HF6+HI6+HL6+HO6+HR6+HU6+HX6+IA6</f>
        <v>167318.40764999998</v>
      </c>
      <c r="FB6" s="23">
        <f t="shared" si="79"/>
        <v>0.67348832050974994</v>
      </c>
      <c r="FC6" s="31">
        <v>2492</v>
      </c>
      <c r="FD6" s="31">
        <v>1246.2</v>
      </c>
      <c r="FE6" s="23">
        <f t="shared" si="81"/>
        <v>0.50008025682182988</v>
      </c>
      <c r="FF6" s="31">
        <v>219</v>
      </c>
      <c r="FG6" s="31">
        <v>109.2</v>
      </c>
      <c r="FH6" s="23">
        <f t="shared" si="83"/>
        <v>0.49863013698630138</v>
      </c>
      <c r="FI6" s="31">
        <v>192.8</v>
      </c>
      <c r="FJ6" s="31">
        <v>152.97200000000001</v>
      </c>
      <c r="FK6" s="23">
        <f t="shared" si="85"/>
        <v>0.79342323651452284</v>
      </c>
      <c r="FL6" s="31">
        <v>505.9</v>
      </c>
      <c r="FM6" s="31">
        <v>505.9</v>
      </c>
      <c r="FN6" s="23">
        <f t="shared" si="87"/>
        <v>1</v>
      </c>
      <c r="FO6" s="31">
        <v>79.2</v>
      </c>
      <c r="FP6" s="31">
        <v>79.2</v>
      </c>
      <c r="FQ6" s="23">
        <f t="shared" si="89"/>
        <v>1</v>
      </c>
      <c r="FR6" s="31">
        <v>1889.4</v>
      </c>
      <c r="FS6" s="31">
        <v>462.66093000000001</v>
      </c>
      <c r="FT6" s="23">
        <f t="shared" si="91"/>
        <v>0.24487187996189266</v>
      </c>
      <c r="FU6" s="31">
        <v>3.8</v>
      </c>
      <c r="FV6" s="31">
        <v>0</v>
      </c>
      <c r="FW6" s="23">
        <f t="shared" si="93"/>
        <v>0</v>
      </c>
      <c r="FX6" s="31">
        <v>1.5</v>
      </c>
      <c r="FY6" s="31">
        <v>0</v>
      </c>
      <c r="FZ6" s="23">
        <f t="shared" si="95"/>
        <v>0</v>
      </c>
      <c r="GA6" s="31">
        <v>69822.600000000006</v>
      </c>
      <c r="GB6" s="31">
        <v>40969.502</v>
      </c>
      <c r="GC6" s="23">
        <f t="shared" si="97"/>
        <v>0.58676563175819862</v>
      </c>
      <c r="GD6" s="31">
        <v>1962.5</v>
      </c>
      <c r="GE6" s="31">
        <v>633.4</v>
      </c>
      <c r="GF6" s="23">
        <f t="shared" si="99"/>
        <v>0.32275159235668788</v>
      </c>
      <c r="GG6" s="31">
        <v>142901.9</v>
      </c>
      <c r="GH6" s="31">
        <v>106223.992</v>
      </c>
      <c r="GI6" s="23">
        <f t="shared" si="101"/>
        <v>0.74333505712660231</v>
      </c>
      <c r="GJ6" s="31">
        <v>192.6</v>
      </c>
      <c r="GK6" s="31">
        <v>92.26</v>
      </c>
      <c r="GL6" s="23">
        <f t="shared" si="103"/>
        <v>0.47902388369678095</v>
      </c>
      <c r="GM6" s="31">
        <v>4628.3</v>
      </c>
      <c r="GN6" s="31">
        <v>1910.1</v>
      </c>
      <c r="GO6" s="23">
        <f t="shared" ref="GO6:GO41" si="176">GN6/GM6</f>
        <v>0.41270012747661122</v>
      </c>
      <c r="GP6" s="31">
        <v>9318</v>
      </c>
      <c r="GQ6" s="31">
        <v>7297.86</v>
      </c>
      <c r="GR6" s="23">
        <f t="shared" si="106"/>
        <v>0.7832002575660012</v>
      </c>
      <c r="GS6" s="31">
        <v>121.6</v>
      </c>
      <c r="GT6" s="31">
        <v>42.7</v>
      </c>
      <c r="GU6" s="23">
        <f t="shared" si="108"/>
        <v>0.35115131578947373</v>
      </c>
      <c r="GV6" s="31">
        <v>9554.5</v>
      </c>
      <c r="GW6" s="31">
        <v>5169.7467200000001</v>
      </c>
      <c r="GX6" s="23">
        <f t="shared" si="110"/>
        <v>0.54107977602176982</v>
      </c>
      <c r="GY6" s="31">
        <v>1993.7</v>
      </c>
      <c r="GZ6" s="31">
        <v>1212.4000000000001</v>
      </c>
      <c r="HA6" s="23">
        <f t="shared" si="112"/>
        <v>0.6081155640266841</v>
      </c>
      <c r="HB6" s="31"/>
      <c r="HC6" s="31"/>
      <c r="HD6" s="23"/>
      <c r="HE6" s="31"/>
      <c r="HF6" s="31"/>
      <c r="HG6" s="23"/>
      <c r="HH6" s="31"/>
      <c r="HI6" s="31"/>
      <c r="HJ6" s="23"/>
      <c r="HK6" s="31">
        <v>2020.6</v>
      </c>
      <c r="HL6" s="31">
        <v>1010.3</v>
      </c>
      <c r="HM6" s="23">
        <f t="shared" si="120"/>
        <v>0.5</v>
      </c>
      <c r="HN6" s="31"/>
      <c r="HO6" s="31"/>
      <c r="HP6" s="23"/>
      <c r="HQ6" s="31">
        <v>1.3</v>
      </c>
      <c r="HR6" s="31">
        <v>0.6</v>
      </c>
      <c r="HS6" s="23">
        <f t="shared" si="123"/>
        <v>0.46153846153846151</v>
      </c>
      <c r="HT6" s="31"/>
      <c r="HU6" s="31"/>
      <c r="HV6" s="23"/>
      <c r="HW6" s="31"/>
      <c r="HX6" s="31"/>
      <c r="HY6" s="23"/>
      <c r="HZ6" s="31">
        <v>534.29999999999995</v>
      </c>
      <c r="IA6" s="31">
        <v>199.41399999999999</v>
      </c>
      <c r="IB6" s="23">
        <f t="shared" si="129"/>
        <v>0.37322478008609394</v>
      </c>
      <c r="IC6" s="31">
        <f>JJ6+JM6+KB6+KT6+JP6+JS6+JV6+JY6+KQ6+IO6+IR6+IU6+IX6+JA6+JD6+JG6+KN6+IF6+II6+IL6</f>
        <v>76641.114000000001</v>
      </c>
      <c r="ID6" s="31">
        <f>JK6+JN6+KC6+KU6+JQ6+JT6+JW6+JZ6+KR6+IP6+IS6+IV6+IY6+JB6+JE6+JH6+KO6+IG6+IJ6+IM6</f>
        <v>4100.7</v>
      </c>
      <c r="IE6" s="23">
        <f t="shared" si="131"/>
        <v>5.3505224362996602E-2</v>
      </c>
      <c r="IF6" s="31"/>
      <c r="IG6" s="31"/>
      <c r="IH6" s="23"/>
      <c r="II6" s="31">
        <v>2970</v>
      </c>
      <c r="IJ6" s="31">
        <v>0</v>
      </c>
      <c r="IK6" s="23">
        <f t="shared" si="134"/>
        <v>0</v>
      </c>
      <c r="IL6" s="31"/>
      <c r="IM6" s="31"/>
      <c r="IN6" s="23"/>
      <c r="IO6" s="31"/>
      <c r="IP6" s="31"/>
      <c r="IQ6" s="23"/>
      <c r="IR6" s="31"/>
      <c r="IS6" s="31"/>
      <c r="IT6" s="23"/>
      <c r="IU6" s="31">
        <v>24029.075980000001</v>
      </c>
      <c r="IV6" s="24">
        <v>0</v>
      </c>
      <c r="IW6" s="23">
        <f t="shared" si="140"/>
        <v>0</v>
      </c>
      <c r="IX6" s="31"/>
      <c r="IY6" s="31"/>
      <c r="IZ6" s="23"/>
      <c r="JA6" s="31">
        <v>3800</v>
      </c>
      <c r="JB6" s="31">
        <v>0</v>
      </c>
      <c r="JC6" s="23">
        <f t="shared" si="144"/>
        <v>0</v>
      </c>
      <c r="JD6" s="31">
        <v>242.71802</v>
      </c>
      <c r="JE6" s="31">
        <v>0</v>
      </c>
      <c r="JF6" s="23">
        <f t="shared" si="146"/>
        <v>0</v>
      </c>
      <c r="JG6" s="31"/>
      <c r="JH6" s="31"/>
      <c r="JI6" s="23"/>
      <c r="JJ6" s="31">
        <v>25579.74</v>
      </c>
      <c r="JK6" s="31">
        <v>0</v>
      </c>
      <c r="JL6" s="23">
        <f t="shared" si="150"/>
        <v>0</v>
      </c>
      <c r="JM6" s="31">
        <v>258.38</v>
      </c>
      <c r="JN6" s="31">
        <v>0</v>
      </c>
      <c r="JO6" s="23">
        <f t="shared" si="152"/>
        <v>0</v>
      </c>
      <c r="JP6" s="31"/>
      <c r="JQ6" s="31"/>
      <c r="JR6" s="23"/>
      <c r="JS6" s="31">
        <v>2970</v>
      </c>
      <c r="JT6" s="31">
        <v>0</v>
      </c>
      <c r="JU6" s="23">
        <f t="shared" si="156"/>
        <v>0</v>
      </c>
      <c r="JV6" s="31"/>
      <c r="JW6" s="31"/>
      <c r="JX6" s="23"/>
      <c r="JY6" s="31">
        <v>30</v>
      </c>
      <c r="JZ6" s="31">
        <v>0</v>
      </c>
      <c r="KA6" s="23">
        <f t="shared" si="160"/>
        <v>0</v>
      </c>
      <c r="KB6" s="31">
        <v>12660.5</v>
      </c>
      <c r="KC6" s="31">
        <v>0</v>
      </c>
      <c r="KD6" s="23">
        <f t="shared" si="162"/>
        <v>0</v>
      </c>
      <c r="KE6" s="23"/>
      <c r="KF6" s="23"/>
      <c r="KG6" s="23"/>
      <c r="KH6" s="23"/>
      <c r="KI6" s="23"/>
      <c r="KJ6" s="23"/>
      <c r="KK6" s="23"/>
      <c r="KL6" s="23"/>
      <c r="KM6" s="23"/>
      <c r="KN6" s="31">
        <v>3999.9</v>
      </c>
      <c r="KO6" s="31">
        <v>3999.9</v>
      </c>
      <c r="KP6" s="23">
        <f>KO6/KN6</f>
        <v>1</v>
      </c>
      <c r="KQ6" s="31"/>
      <c r="KR6" s="31"/>
      <c r="KS6" s="23"/>
      <c r="KT6" s="31">
        <v>100.8</v>
      </c>
      <c r="KU6" s="31">
        <v>100.8</v>
      </c>
      <c r="KV6" s="23">
        <f t="shared" si="167"/>
        <v>1</v>
      </c>
      <c r="KW6" s="31">
        <f t="shared" ref="KW6:KW36" si="177">C6+R6+EZ6+IC6</f>
        <v>742424.96701000002</v>
      </c>
      <c r="KX6" s="31">
        <f t="shared" ref="KX6:KX36" si="178">D6+S6+FA6+ID6</f>
        <v>458058.63540999993</v>
      </c>
      <c r="KY6" s="23">
        <f t="shared" si="169"/>
        <v>0.61697633533898943</v>
      </c>
    </row>
    <row r="7" spans="1:311" x14ac:dyDescent="0.25">
      <c r="A7" s="30" t="s">
        <v>210</v>
      </c>
      <c r="B7" s="28" t="s">
        <v>167</v>
      </c>
      <c r="C7" s="15">
        <f t="shared" ref="C7:C36" si="179">F7+I7+L7+O7</f>
        <v>103291.5</v>
      </c>
      <c r="D7" s="15">
        <f t="shared" ref="D7:D36" si="180">G7+J7+M7+P7</f>
        <v>60012.7</v>
      </c>
      <c r="E7" s="14">
        <f t="shared" si="170"/>
        <v>0.58100327713316191</v>
      </c>
      <c r="F7" s="31"/>
      <c r="G7" s="31"/>
      <c r="H7" s="23"/>
      <c r="I7" s="31">
        <v>99753</v>
      </c>
      <c r="J7" s="31">
        <v>56859.199999999997</v>
      </c>
      <c r="K7" s="23">
        <f t="shared" si="171"/>
        <v>0.56999989975238841</v>
      </c>
      <c r="L7" s="31">
        <v>3538.5</v>
      </c>
      <c r="M7" s="31">
        <v>3153.5</v>
      </c>
      <c r="N7" s="23">
        <f t="shared" si="1"/>
        <v>0.89119683481701284</v>
      </c>
      <c r="O7" s="31"/>
      <c r="P7" s="31"/>
      <c r="Q7" s="23"/>
      <c r="R7" s="15">
        <f t="shared" si="172"/>
        <v>74601.172820000007</v>
      </c>
      <c r="S7" s="15">
        <f t="shared" si="173"/>
        <v>22913.331679999999</v>
      </c>
      <c r="T7" s="14">
        <f t="shared" si="3"/>
        <v>0.30714438947610095</v>
      </c>
      <c r="U7" s="31">
        <v>53107</v>
      </c>
      <c r="V7" s="31">
        <v>19837.900000000001</v>
      </c>
      <c r="W7" s="23">
        <f t="shared" si="5"/>
        <v>0.37354586024441228</v>
      </c>
      <c r="X7" s="31">
        <v>323.8</v>
      </c>
      <c r="Y7" s="31">
        <v>323.8</v>
      </c>
      <c r="Z7" s="23">
        <f t="shared" si="7"/>
        <v>1</v>
      </c>
      <c r="AA7" s="31"/>
      <c r="AB7" s="31"/>
      <c r="AC7" s="23"/>
      <c r="AD7" s="31"/>
      <c r="AE7" s="31"/>
      <c r="AF7" s="23"/>
      <c r="AG7" s="31"/>
      <c r="AH7" s="31"/>
      <c r="AI7" s="31"/>
      <c r="AJ7" s="31"/>
      <c r="AK7" s="31"/>
      <c r="AL7" s="23"/>
      <c r="AM7" s="31"/>
      <c r="AN7" s="31"/>
      <c r="AO7" s="31"/>
      <c r="AP7" s="31">
        <v>786</v>
      </c>
      <c r="AQ7" s="31">
        <v>0</v>
      </c>
      <c r="AR7" s="23">
        <f t="shared" si="9"/>
        <v>0</v>
      </c>
      <c r="AS7" s="31"/>
      <c r="AT7" s="31"/>
      <c r="AU7" s="31"/>
      <c r="AV7" s="31"/>
      <c r="AW7" s="31"/>
      <c r="AX7" s="23"/>
      <c r="AY7" s="31"/>
      <c r="AZ7" s="31"/>
      <c r="BA7" s="23"/>
      <c r="BB7" s="31">
        <v>5087.2</v>
      </c>
      <c r="BC7" s="31">
        <v>0</v>
      </c>
      <c r="BD7" s="23">
        <f t="shared" si="16"/>
        <v>0</v>
      </c>
      <c r="BE7" s="31"/>
      <c r="BF7" s="31"/>
      <c r="BG7" s="23"/>
      <c r="BH7" s="31"/>
      <c r="BI7" s="31"/>
      <c r="BJ7" s="23"/>
      <c r="BK7" s="31"/>
      <c r="BL7" s="31"/>
      <c r="BM7" s="23"/>
      <c r="BN7" s="31"/>
      <c r="BO7" s="31"/>
      <c r="BP7" s="23"/>
      <c r="BQ7" s="31">
        <v>5087.2</v>
      </c>
      <c r="BR7" s="31">
        <v>0</v>
      </c>
      <c r="BS7" s="23">
        <f t="shared" si="26"/>
        <v>0</v>
      </c>
      <c r="BT7" s="31"/>
      <c r="BU7" s="31"/>
      <c r="BV7" s="23"/>
      <c r="BW7" s="31"/>
      <c r="BX7" s="31"/>
      <c r="BY7" s="23"/>
      <c r="BZ7" s="31">
        <v>1932.1214</v>
      </c>
      <c r="CA7" s="31">
        <v>0</v>
      </c>
      <c r="CB7" s="23">
        <f t="shared" si="32"/>
        <v>0</v>
      </c>
      <c r="CC7" s="31">
        <v>782.6</v>
      </c>
      <c r="CD7" s="31">
        <v>0</v>
      </c>
      <c r="CE7" s="23">
        <f t="shared" si="34"/>
        <v>0</v>
      </c>
      <c r="CF7" s="31">
        <v>2142</v>
      </c>
      <c r="CG7" s="31">
        <v>0</v>
      </c>
      <c r="CH7" s="23">
        <f t="shared" si="36"/>
        <v>0</v>
      </c>
      <c r="CI7" s="31"/>
      <c r="CJ7" s="31"/>
      <c r="CK7" s="23"/>
      <c r="CL7" s="31">
        <v>83.831740000000011</v>
      </c>
      <c r="CM7" s="31">
        <v>0</v>
      </c>
      <c r="CN7" s="23">
        <f t="shared" si="40"/>
        <v>0</v>
      </c>
      <c r="CO7" s="31"/>
      <c r="CP7" s="31"/>
      <c r="CQ7" s="23"/>
      <c r="CR7" s="31">
        <v>1467.788</v>
      </c>
      <c r="CS7" s="31">
        <v>0</v>
      </c>
      <c r="CT7" s="23">
        <f t="shared" si="43"/>
        <v>0</v>
      </c>
      <c r="CU7" s="31">
        <v>150</v>
      </c>
      <c r="CV7" s="31">
        <v>0</v>
      </c>
      <c r="CW7" s="23">
        <f t="shared" si="45"/>
        <v>0</v>
      </c>
      <c r="CX7" s="31"/>
      <c r="CY7" s="31"/>
      <c r="CZ7" s="23"/>
      <c r="DA7" s="31"/>
      <c r="DB7" s="31"/>
      <c r="DC7" s="23"/>
      <c r="DD7" s="31"/>
      <c r="DE7" s="31"/>
      <c r="DF7" s="23"/>
      <c r="DG7" s="31">
        <v>2751.63168</v>
      </c>
      <c r="DH7" s="31">
        <v>2751.63168</v>
      </c>
      <c r="DI7" s="23">
        <f t="shared" si="53"/>
        <v>1</v>
      </c>
      <c r="DJ7" s="31"/>
      <c r="DK7" s="31"/>
      <c r="DL7" s="23"/>
      <c r="DM7" s="31"/>
      <c r="DN7" s="31"/>
      <c r="DO7" s="23"/>
      <c r="DP7" s="31"/>
      <c r="DQ7" s="31"/>
      <c r="DR7" s="23"/>
      <c r="DS7" s="31"/>
      <c r="DT7" s="31"/>
      <c r="DU7" s="23"/>
      <c r="DV7" s="31"/>
      <c r="DW7" s="31"/>
      <c r="DX7" s="23"/>
      <c r="DY7" s="31"/>
      <c r="DZ7" s="31"/>
      <c r="EA7" s="31"/>
      <c r="EB7" s="31"/>
      <c r="EC7" s="31"/>
      <c r="ED7" s="23"/>
      <c r="EE7" s="31"/>
      <c r="EF7" s="31"/>
      <c r="EG7" s="23"/>
      <c r="EH7" s="31">
        <v>900</v>
      </c>
      <c r="EI7" s="31">
        <v>0</v>
      </c>
      <c r="EJ7" s="23">
        <f t="shared" si="70"/>
        <v>0</v>
      </c>
      <c r="EK7" s="31"/>
      <c r="EL7" s="31"/>
      <c r="EM7" s="23"/>
      <c r="EN7" s="31"/>
      <c r="EO7" s="31"/>
      <c r="EP7" s="23"/>
      <c r="EQ7" s="31"/>
      <c r="ER7" s="31"/>
      <c r="ES7" s="31"/>
      <c r="ET7" s="31"/>
      <c r="EU7" s="31"/>
      <c r="EV7" s="23"/>
      <c r="EW7" s="31"/>
      <c r="EX7" s="31"/>
      <c r="EY7" s="23"/>
      <c r="EZ7" s="31">
        <f t="shared" si="174"/>
        <v>137732.52000000002</v>
      </c>
      <c r="FA7" s="31">
        <f t="shared" si="175"/>
        <v>85872.060139999987</v>
      </c>
      <c r="FB7" s="23">
        <f t="shared" si="79"/>
        <v>0.62346975238672742</v>
      </c>
      <c r="FC7" s="31">
        <v>1332</v>
      </c>
      <c r="FD7" s="31">
        <v>666</v>
      </c>
      <c r="FE7" s="23">
        <f t="shared" si="81"/>
        <v>0.5</v>
      </c>
      <c r="FF7" s="31">
        <v>202.2</v>
      </c>
      <c r="FG7" s="31">
        <v>101.4</v>
      </c>
      <c r="FH7" s="23">
        <f t="shared" si="83"/>
        <v>0.50148367952522266</v>
      </c>
      <c r="FI7" s="31">
        <v>182.2</v>
      </c>
      <c r="FJ7" s="31">
        <v>97.8</v>
      </c>
      <c r="FK7" s="23">
        <f t="shared" si="85"/>
        <v>0.53677277716794736</v>
      </c>
      <c r="FL7" s="31"/>
      <c r="FM7" s="31"/>
      <c r="FN7" s="23"/>
      <c r="FO7" s="31"/>
      <c r="FP7" s="31"/>
      <c r="FQ7" s="23"/>
      <c r="FR7" s="31">
        <v>713.8</v>
      </c>
      <c r="FS7" s="31">
        <v>713.8</v>
      </c>
      <c r="FT7" s="23">
        <f t="shared" si="91"/>
        <v>1</v>
      </c>
      <c r="FU7" s="31"/>
      <c r="FV7" s="31"/>
      <c r="FW7" s="23"/>
      <c r="FX7" s="31">
        <v>0.1</v>
      </c>
      <c r="FY7" s="31">
        <v>0</v>
      </c>
      <c r="FZ7" s="23">
        <f t="shared" si="95"/>
        <v>0</v>
      </c>
      <c r="GA7" s="31">
        <v>40978.800000000003</v>
      </c>
      <c r="GB7" s="31">
        <v>18653.706999999999</v>
      </c>
      <c r="GC7" s="23">
        <f t="shared" si="97"/>
        <v>0.45520383710601575</v>
      </c>
      <c r="GD7" s="31">
        <v>538</v>
      </c>
      <c r="GE7" s="31">
        <v>215</v>
      </c>
      <c r="GF7" s="23">
        <f t="shared" si="99"/>
        <v>0.3996282527881041</v>
      </c>
      <c r="GG7" s="31">
        <v>78437.3</v>
      </c>
      <c r="GH7" s="31">
        <v>56720.13</v>
      </c>
      <c r="GI7" s="23">
        <f t="shared" si="101"/>
        <v>0.72312700717643263</v>
      </c>
      <c r="GJ7" s="31"/>
      <c r="GK7" s="31"/>
      <c r="GL7" s="23"/>
      <c r="GM7" s="31">
        <v>3518.6</v>
      </c>
      <c r="GN7" s="31">
        <v>1361.5</v>
      </c>
      <c r="GO7" s="23">
        <f t="shared" si="176"/>
        <v>0.38694367077815039</v>
      </c>
      <c r="GP7" s="31">
        <v>4396.32</v>
      </c>
      <c r="GQ7" s="31">
        <v>3330.48</v>
      </c>
      <c r="GR7" s="23">
        <f t="shared" si="106"/>
        <v>0.75756086909051212</v>
      </c>
      <c r="GS7" s="31">
        <v>91.2</v>
      </c>
      <c r="GT7" s="31">
        <v>29.2</v>
      </c>
      <c r="GU7" s="23">
        <f t="shared" si="108"/>
        <v>0.32017543859649122</v>
      </c>
      <c r="GV7" s="31">
        <v>4456.3999999999996</v>
      </c>
      <c r="GW7" s="31">
        <v>2399.1504500000001</v>
      </c>
      <c r="GX7" s="23">
        <f t="shared" si="110"/>
        <v>0.53836066107171709</v>
      </c>
      <c r="GY7" s="31">
        <v>926.6</v>
      </c>
      <c r="GZ7" s="31">
        <v>597.7246899999999</v>
      </c>
      <c r="HA7" s="23">
        <f t="shared" si="112"/>
        <v>0.6450730520181307</v>
      </c>
      <c r="HB7" s="31"/>
      <c r="HC7" s="31"/>
      <c r="HD7" s="23"/>
      <c r="HE7" s="31"/>
      <c r="HF7" s="31"/>
      <c r="HG7" s="23"/>
      <c r="HH7" s="31"/>
      <c r="HI7" s="31"/>
      <c r="HJ7" s="23"/>
      <c r="HK7" s="31">
        <v>1450.7</v>
      </c>
      <c r="HL7" s="31">
        <v>725.4</v>
      </c>
      <c r="HM7" s="23">
        <f t="shared" si="120"/>
        <v>0.50003446611980418</v>
      </c>
      <c r="HN7" s="31"/>
      <c r="HO7" s="31"/>
      <c r="HP7" s="23"/>
      <c r="HQ7" s="31">
        <v>0.3</v>
      </c>
      <c r="HR7" s="31">
        <v>0.14000000000000001</v>
      </c>
      <c r="HS7" s="23">
        <f t="shared" si="123"/>
        <v>0.46666666666666673</v>
      </c>
      <c r="HT7" s="31"/>
      <c r="HU7" s="31"/>
      <c r="HV7" s="23"/>
      <c r="HW7" s="31"/>
      <c r="HX7" s="31"/>
      <c r="HY7" s="23"/>
      <c r="HZ7" s="31">
        <v>508</v>
      </c>
      <c r="IA7" s="31">
        <v>260.62799999999999</v>
      </c>
      <c r="IB7" s="23">
        <f t="shared" si="129"/>
        <v>0.51304724409448821</v>
      </c>
      <c r="IC7" s="31">
        <f t="shared" ref="IC7:IC36" si="181">JJ7+JM7+KB7+KT7+JP7+JS7+JV7+JY7+KQ7+IO7+IR7+IU7+IX7+JA7+JD7+JG7+KN7+IF7+II7+IL7</f>
        <v>37695.21699999999</v>
      </c>
      <c r="ID7" s="31">
        <f t="shared" ref="ID7:ID36" si="182">JK7+JN7+KC7+KU7+JQ7+JT7+JW7+JZ7+KR7+IP7+IS7+IV7+IY7+JB7+JE7+JH7+KO7+IG7+IJ7+IM7</f>
        <v>1498.117</v>
      </c>
      <c r="IE7" s="23">
        <f t="shared" si="131"/>
        <v>3.9742893640856355E-2</v>
      </c>
      <c r="IF7" s="31"/>
      <c r="IG7" s="31"/>
      <c r="IH7" s="23"/>
      <c r="II7" s="31">
        <v>2970</v>
      </c>
      <c r="IJ7" s="31">
        <v>0</v>
      </c>
      <c r="IK7" s="23">
        <f t="shared" si="134"/>
        <v>0</v>
      </c>
      <c r="IL7" s="31"/>
      <c r="IM7" s="31"/>
      <c r="IN7" s="23"/>
      <c r="IO7" s="31"/>
      <c r="IP7" s="31"/>
      <c r="IQ7" s="23"/>
      <c r="IR7" s="31"/>
      <c r="IS7" s="31"/>
      <c r="IT7" s="23"/>
      <c r="IU7" s="31">
        <v>28736.828899999997</v>
      </c>
      <c r="IV7" s="24">
        <v>0</v>
      </c>
      <c r="IW7" s="23">
        <f t="shared" si="140"/>
        <v>0</v>
      </c>
      <c r="IX7" s="31"/>
      <c r="IY7" s="31"/>
      <c r="IZ7" s="23"/>
      <c r="JA7" s="31">
        <v>4200</v>
      </c>
      <c r="JB7" s="31">
        <v>0</v>
      </c>
      <c r="JC7" s="23">
        <f t="shared" si="144"/>
        <v>0</v>
      </c>
      <c r="JD7" s="31">
        <v>290.27109999999999</v>
      </c>
      <c r="JE7" s="31">
        <v>0</v>
      </c>
      <c r="JF7" s="23">
        <f t="shared" si="146"/>
        <v>0</v>
      </c>
      <c r="JG7" s="31"/>
      <c r="JH7" s="31"/>
      <c r="JI7" s="23"/>
      <c r="JJ7" s="31"/>
      <c r="JK7" s="31"/>
      <c r="JL7" s="23"/>
      <c r="JM7" s="31"/>
      <c r="JN7" s="31"/>
      <c r="JO7" s="23"/>
      <c r="JP7" s="31"/>
      <c r="JQ7" s="31"/>
      <c r="JR7" s="23"/>
      <c r="JS7" s="31"/>
      <c r="JT7" s="31"/>
      <c r="JU7" s="23"/>
      <c r="JV7" s="31"/>
      <c r="JW7" s="31"/>
      <c r="JX7" s="23"/>
      <c r="JY7" s="31"/>
      <c r="JZ7" s="31"/>
      <c r="KA7" s="23"/>
      <c r="KB7" s="31"/>
      <c r="KC7" s="31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31"/>
      <c r="KO7" s="31"/>
      <c r="KP7" s="23"/>
      <c r="KQ7" s="31">
        <v>1498.117</v>
      </c>
      <c r="KR7" s="31">
        <v>1498.117</v>
      </c>
      <c r="KS7" s="23">
        <f t="shared" si="165"/>
        <v>1</v>
      </c>
      <c r="KT7" s="31"/>
      <c r="KU7" s="31"/>
      <c r="KV7" s="23"/>
      <c r="KW7" s="31">
        <f t="shared" si="177"/>
        <v>353320.40982</v>
      </c>
      <c r="KX7" s="31">
        <f t="shared" si="178"/>
        <v>170296.20881999997</v>
      </c>
      <c r="KY7" s="23">
        <f t="shared" si="169"/>
        <v>0.48198803150590086</v>
      </c>
    </row>
    <row r="8" spans="1:311" x14ac:dyDescent="0.25">
      <c r="A8" s="30" t="s">
        <v>211</v>
      </c>
      <c r="B8" s="28" t="s">
        <v>168</v>
      </c>
      <c r="C8" s="15">
        <f t="shared" si="179"/>
        <v>77528</v>
      </c>
      <c r="D8" s="15">
        <f t="shared" si="180"/>
        <v>46246.8</v>
      </c>
      <c r="E8" s="14">
        <f t="shared" si="170"/>
        <v>0.59651738726653603</v>
      </c>
      <c r="F8" s="31"/>
      <c r="G8" s="31"/>
      <c r="H8" s="23"/>
      <c r="I8" s="31">
        <v>77078</v>
      </c>
      <c r="J8" s="31">
        <v>46246.8</v>
      </c>
      <c r="K8" s="23">
        <f t="shared" si="171"/>
        <v>0.60000000000000009</v>
      </c>
      <c r="L8" s="31">
        <v>450</v>
      </c>
      <c r="M8" s="31">
        <v>0</v>
      </c>
      <c r="N8" s="23">
        <f t="shared" si="1"/>
        <v>0</v>
      </c>
      <c r="O8" s="31"/>
      <c r="P8" s="31"/>
      <c r="Q8" s="23"/>
      <c r="R8" s="15">
        <f t="shared" si="172"/>
        <v>74478.584829999993</v>
      </c>
      <c r="S8" s="15">
        <f t="shared" si="173"/>
        <v>13763.322</v>
      </c>
      <c r="T8" s="14">
        <f t="shared" si="3"/>
        <v>0.18479569706399859</v>
      </c>
      <c r="U8" s="31">
        <v>26872.3</v>
      </c>
      <c r="V8" s="31">
        <v>7132.5</v>
      </c>
      <c r="W8" s="23">
        <f t="shared" si="5"/>
        <v>0.26542201449075814</v>
      </c>
      <c r="X8" s="31">
        <v>9590.9</v>
      </c>
      <c r="Y8" s="31">
        <v>0</v>
      </c>
      <c r="Z8" s="23">
        <f t="shared" si="7"/>
        <v>0</v>
      </c>
      <c r="AA8" s="31"/>
      <c r="AB8" s="31"/>
      <c r="AC8" s="23"/>
      <c r="AD8" s="31"/>
      <c r="AE8" s="31"/>
      <c r="AF8" s="23"/>
      <c r="AG8" s="31"/>
      <c r="AH8" s="31"/>
      <c r="AI8" s="31"/>
      <c r="AJ8" s="31"/>
      <c r="AK8" s="31"/>
      <c r="AL8" s="23"/>
      <c r="AM8" s="31"/>
      <c r="AN8" s="31"/>
      <c r="AO8" s="31"/>
      <c r="AP8" s="31">
        <v>884.86</v>
      </c>
      <c r="AQ8" s="31">
        <v>0</v>
      </c>
      <c r="AR8" s="23">
        <f t="shared" si="9"/>
        <v>0</v>
      </c>
      <c r="AS8" s="31"/>
      <c r="AT8" s="31"/>
      <c r="AU8" s="31"/>
      <c r="AV8" s="31"/>
      <c r="AW8" s="31"/>
      <c r="AX8" s="23"/>
      <c r="AY8" s="31"/>
      <c r="AZ8" s="31"/>
      <c r="BA8" s="23"/>
      <c r="BB8" s="31"/>
      <c r="BC8" s="31"/>
      <c r="BD8" s="23"/>
      <c r="BE8" s="31"/>
      <c r="BF8" s="31"/>
      <c r="BG8" s="23"/>
      <c r="BH8" s="31">
        <v>3564</v>
      </c>
      <c r="BI8" s="31">
        <v>0</v>
      </c>
      <c r="BJ8" s="23">
        <f t="shared" si="20"/>
        <v>0</v>
      </c>
      <c r="BK8" s="31"/>
      <c r="BL8" s="31"/>
      <c r="BM8" s="23"/>
      <c r="BN8" s="31">
        <v>12614.4</v>
      </c>
      <c r="BO8" s="31">
        <v>6630.8220000000001</v>
      </c>
      <c r="BP8" s="23">
        <f t="shared" si="24"/>
        <v>0.52565496575342463</v>
      </c>
      <c r="BQ8" s="31"/>
      <c r="BR8" s="31"/>
      <c r="BS8" s="23"/>
      <c r="BT8" s="31"/>
      <c r="BU8" s="31"/>
      <c r="BV8" s="23"/>
      <c r="BW8" s="31"/>
      <c r="BX8" s="31"/>
      <c r="BY8" s="23"/>
      <c r="BZ8" s="31">
        <v>1932.1214</v>
      </c>
      <c r="CA8" s="31">
        <v>0</v>
      </c>
      <c r="CB8" s="23">
        <f t="shared" si="32"/>
        <v>0</v>
      </c>
      <c r="CC8" s="31"/>
      <c r="CD8" s="31"/>
      <c r="CE8" s="23"/>
      <c r="CF8" s="31"/>
      <c r="CG8" s="31"/>
      <c r="CH8" s="23"/>
      <c r="CI8" s="31"/>
      <c r="CJ8" s="31"/>
      <c r="CK8" s="23"/>
      <c r="CL8" s="31">
        <v>151.78743</v>
      </c>
      <c r="CM8" s="31">
        <v>0</v>
      </c>
      <c r="CN8" s="23">
        <f t="shared" si="40"/>
        <v>0</v>
      </c>
      <c r="CO8" s="31"/>
      <c r="CP8" s="31"/>
      <c r="CQ8" s="23"/>
      <c r="CR8" s="31"/>
      <c r="CS8" s="31"/>
      <c r="CT8" s="23"/>
      <c r="CU8" s="31">
        <v>100</v>
      </c>
      <c r="CV8" s="31">
        <v>0</v>
      </c>
      <c r="CW8" s="23">
        <f t="shared" si="45"/>
        <v>0</v>
      </c>
      <c r="CX8" s="31"/>
      <c r="CY8" s="31"/>
      <c r="CZ8" s="23"/>
      <c r="DA8" s="31"/>
      <c r="DB8" s="31"/>
      <c r="DC8" s="23"/>
      <c r="DD8" s="31"/>
      <c r="DE8" s="31"/>
      <c r="DF8" s="23"/>
      <c r="DG8" s="31"/>
      <c r="DH8" s="31"/>
      <c r="DI8" s="23"/>
      <c r="DJ8" s="31"/>
      <c r="DK8" s="31"/>
      <c r="DL8" s="23"/>
      <c r="DM8" s="31"/>
      <c r="DN8" s="31"/>
      <c r="DO8" s="23"/>
      <c r="DP8" s="31"/>
      <c r="DQ8" s="31"/>
      <c r="DR8" s="23"/>
      <c r="DS8" s="31"/>
      <c r="DT8" s="31"/>
      <c r="DU8" s="23"/>
      <c r="DV8" s="31"/>
      <c r="DW8" s="31"/>
      <c r="DX8" s="23"/>
      <c r="DY8" s="31"/>
      <c r="DZ8" s="31"/>
      <c r="EA8" s="31"/>
      <c r="EB8" s="31"/>
      <c r="EC8" s="31"/>
      <c r="ED8" s="23"/>
      <c r="EE8" s="31"/>
      <c r="EF8" s="31"/>
      <c r="EG8" s="23"/>
      <c r="EH8" s="31">
        <v>3800</v>
      </c>
      <c r="EI8" s="31">
        <v>0</v>
      </c>
      <c r="EJ8" s="23">
        <f t="shared" si="70"/>
        <v>0</v>
      </c>
      <c r="EK8" s="31">
        <v>14968.216</v>
      </c>
      <c r="EL8" s="31">
        <v>0</v>
      </c>
      <c r="EM8" s="23">
        <f t="shared" si="72"/>
        <v>0</v>
      </c>
      <c r="EN8" s="31"/>
      <c r="EO8" s="31"/>
      <c r="EP8" s="23"/>
      <c r="EQ8" s="31"/>
      <c r="ER8" s="31"/>
      <c r="ES8" s="31"/>
      <c r="ET8" s="31"/>
      <c r="EU8" s="31"/>
      <c r="EV8" s="23"/>
      <c r="EW8" s="31"/>
      <c r="EX8" s="31"/>
      <c r="EY8" s="23"/>
      <c r="EZ8" s="31">
        <f t="shared" si="174"/>
        <v>137821.34</v>
      </c>
      <c r="FA8" s="31">
        <f t="shared" si="175"/>
        <v>91759.853799999997</v>
      </c>
      <c r="FB8" s="23">
        <f t="shared" si="79"/>
        <v>0.6657884316028273</v>
      </c>
      <c r="FC8" s="31">
        <v>1114</v>
      </c>
      <c r="FD8" s="31">
        <v>556.79999999999995</v>
      </c>
      <c r="FE8" s="23">
        <f t="shared" si="81"/>
        <v>0.49982046678635544</v>
      </c>
      <c r="FF8" s="31">
        <v>219</v>
      </c>
      <c r="FG8" s="31">
        <v>109.2</v>
      </c>
      <c r="FH8" s="23">
        <f t="shared" si="83"/>
        <v>0.49863013698630138</v>
      </c>
      <c r="FI8" s="31">
        <v>182.2</v>
      </c>
      <c r="FJ8" s="31">
        <v>94.883210000000005</v>
      </c>
      <c r="FK8" s="23">
        <f t="shared" si="85"/>
        <v>0.52076405049396279</v>
      </c>
      <c r="FL8" s="31"/>
      <c r="FM8" s="31"/>
      <c r="FN8" s="23"/>
      <c r="FO8" s="31"/>
      <c r="FP8" s="31"/>
      <c r="FQ8" s="23"/>
      <c r="FR8" s="31"/>
      <c r="FS8" s="31"/>
      <c r="FT8" s="23"/>
      <c r="FU8" s="31"/>
      <c r="FV8" s="31"/>
      <c r="FW8" s="23"/>
      <c r="FX8" s="31"/>
      <c r="FY8" s="31"/>
      <c r="FZ8" s="23"/>
      <c r="GA8" s="31">
        <v>27041.200000000001</v>
      </c>
      <c r="GB8" s="31">
        <v>12098.251</v>
      </c>
      <c r="GC8" s="23">
        <f t="shared" si="97"/>
        <v>0.44740067008860551</v>
      </c>
      <c r="GD8" s="31">
        <v>368.3</v>
      </c>
      <c r="GE8" s="31">
        <v>76.8</v>
      </c>
      <c r="GF8" s="23">
        <f t="shared" si="99"/>
        <v>0.2085256584306272</v>
      </c>
      <c r="GG8" s="31">
        <v>97855.8</v>
      </c>
      <c r="GH8" s="31">
        <v>73671.945999999996</v>
      </c>
      <c r="GI8" s="23">
        <f t="shared" si="101"/>
        <v>0.75286233416925719</v>
      </c>
      <c r="GJ8" s="31"/>
      <c r="GK8" s="31"/>
      <c r="GL8" s="23"/>
      <c r="GM8" s="31">
        <v>3025.5</v>
      </c>
      <c r="GN8" s="31">
        <v>1099.0999999999999</v>
      </c>
      <c r="GO8" s="23">
        <f t="shared" si="176"/>
        <v>0.36327879689307552</v>
      </c>
      <c r="GP8" s="31">
        <v>987.84</v>
      </c>
      <c r="GQ8" s="31">
        <v>987.84</v>
      </c>
      <c r="GR8" s="23">
        <f t="shared" si="106"/>
        <v>1</v>
      </c>
      <c r="GS8" s="31">
        <v>60.8</v>
      </c>
      <c r="GT8" s="31">
        <v>29.2</v>
      </c>
      <c r="GU8" s="23">
        <f t="shared" si="108"/>
        <v>0.48026315789473684</v>
      </c>
      <c r="GV8" s="31">
        <v>4197.6000000000004</v>
      </c>
      <c r="GW8" s="31">
        <v>1767.9621200000001</v>
      </c>
      <c r="GX8" s="23">
        <f t="shared" si="110"/>
        <v>0.42118403849818942</v>
      </c>
      <c r="GY8" s="31">
        <v>795.6</v>
      </c>
      <c r="GZ8" s="31">
        <v>267.45146999999997</v>
      </c>
      <c r="HA8" s="23">
        <f t="shared" si="112"/>
        <v>0.33616323529411762</v>
      </c>
      <c r="HB8" s="31"/>
      <c r="HC8" s="31"/>
      <c r="HD8" s="23"/>
      <c r="HE8" s="31"/>
      <c r="HF8" s="31"/>
      <c r="HG8" s="23"/>
      <c r="HH8" s="31"/>
      <c r="HI8" s="31"/>
      <c r="HJ8" s="23"/>
      <c r="HK8" s="31">
        <v>1465.2</v>
      </c>
      <c r="HL8" s="31">
        <v>732.6</v>
      </c>
      <c r="HM8" s="23">
        <f t="shared" si="120"/>
        <v>0.5</v>
      </c>
      <c r="HN8" s="31"/>
      <c r="HO8" s="31"/>
      <c r="HP8" s="23"/>
      <c r="HQ8" s="31">
        <v>0.3</v>
      </c>
      <c r="HR8" s="31">
        <v>0.14000000000000001</v>
      </c>
      <c r="HS8" s="23">
        <f t="shared" si="123"/>
        <v>0.46666666666666673</v>
      </c>
      <c r="HT8" s="31"/>
      <c r="HU8" s="31"/>
      <c r="HV8" s="23"/>
      <c r="HW8" s="31"/>
      <c r="HX8" s="31"/>
      <c r="HY8" s="23"/>
      <c r="HZ8" s="31">
        <v>508</v>
      </c>
      <c r="IA8" s="31">
        <v>267.68</v>
      </c>
      <c r="IB8" s="23">
        <f t="shared" si="129"/>
        <v>0.52692913385826778</v>
      </c>
      <c r="IC8" s="31">
        <f t="shared" si="181"/>
        <v>16459.175999999999</v>
      </c>
      <c r="ID8" s="31">
        <f t="shared" si="182"/>
        <v>3103.03</v>
      </c>
      <c r="IE8" s="23">
        <f t="shared" si="131"/>
        <v>0.18852887896696652</v>
      </c>
      <c r="IF8" s="31"/>
      <c r="IG8" s="31"/>
      <c r="IH8" s="23"/>
      <c r="II8" s="31">
        <v>2970</v>
      </c>
      <c r="IJ8" s="31">
        <v>0</v>
      </c>
      <c r="IK8" s="23">
        <f t="shared" si="134"/>
        <v>0</v>
      </c>
      <c r="IL8" s="31"/>
      <c r="IM8" s="31"/>
      <c r="IN8" s="23"/>
      <c r="IO8" s="31"/>
      <c r="IP8" s="31"/>
      <c r="IQ8" s="23"/>
      <c r="IR8" s="31"/>
      <c r="IS8" s="31"/>
      <c r="IT8" s="23"/>
      <c r="IU8" s="31">
        <v>6298.7264800000003</v>
      </c>
      <c r="IV8" s="24">
        <v>0</v>
      </c>
      <c r="IW8" s="23">
        <f t="shared" si="140"/>
        <v>0</v>
      </c>
      <c r="IX8" s="31">
        <v>3149.5127299999999</v>
      </c>
      <c r="IY8" s="31">
        <v>0</v>
      </c>
      <c r="IZ8" s="23">
        <f t="shared" si="142"/>
        <v>0</v>
      </c>
      <c r="JA8" s="31"/>
      <c r="JB8" s="31"/>
      <c r="JC8" s="23"/>
      <c r="JD8" s="31">
        <v>63.623519999999999</v>
      </c>
      <c r="JE8" s="31">
        <v>0</v>
      </c>
      <c r="JF8" s="23">
        <f t="shared" si="146"/>
        <v>0</v>
      </c>
      <c r="JG8" s="31">
        <v>31.813269999999999</v>
      </c>
      <c r="JH8" s="31">
        <v>0</v>
      </c>
      <c r="JI8" s="23">
        <f t="shared" si="148"/>
        <v>0</v>
      </c>
      <c r="JJ8" s="31"/>
      <c r="JK8" s="31"/>
      <c r="JL8" s="23"/>
      <c r="JM8" s="31"/>
      <c r="JN8" s="31"/>
      <c r="JO8" s="23"/>
      <c r="JP8" s="31"/>
      <c r="JQ8" s="31"/>
      <c r="JR8" s="23"/>
      <c r="JS8" s="31"/>
      <c r="JT8" s="31"/>
      <c r="JU8" s="23"/>
      <c r="JV8" s="31"/>
      <c r="JW8" s="31"/>
      <c r="JX8" s="23"/>
      <c r="JY8" s="31"/>
      <c r="JZ8" s="31"/>
      <c r="KA8" s="23"/>
      <c r="KB8" s="31"/>
      <c r="KC8" s="31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31">
        <v>3945.5</v>
      </c>
      <c r="KO8" s="31">
        <v>3103.03</v>
      </c>
      <c r="KP8" s="23">
        <f>KO8/KN8</f>
        <v>0.78647319731339504</v>
      </c>
      <c r="KQ8" s="31"/>
      <c r="KR8" s="31"/>
      <c r="KS8" s="23"/>
      <c r="KT8" s="31"/>
      <c r="KU8" s="31"/>
      <c r="KV8" s="23"/>
      <c r="KW8" s="31">
        <f t="shared" si="177"/>
        <v>306287.10083000001</v>
      </c>
      <c r="KX8" s="31">
        <f t="shared" si="178"/>
        <v>154873.00580000001</v>
      </c>
      <c r="KY8" s="23">
        <f t="shared" si="169"/>
        <v>0.50564651720661236</v>
      </c>
    </row>
    <row r="9" spans="1:311" x14ac:dyDescent="0.25">
      <c r="A9" s="30" t="s">
        <v>212</v>
      </c>
      <c r="B9" s="28" t="s">
        <v>169</v>
      </c>
      <c r="C9" s="15">
        <f t="shared" si="179"/>
        <v>150557</v>
      </c>
      <c r="D9" s="15">
        <f t="shared" si="180"/>
        <v>127098.2</v>
      </c>
      <c r="E9" s="14">
        <f t="shared" si="170"/>
        <v>0.84418658713975436</v>
      </c>
      <c r="F9" s="31"/>
      <c r="G9" s="31"/>
      <c r="H9" s="23"/>
      <c r="I9" s="31">
        <v>150557</v>
      </c>
      <c r="J9" s="31">
        <v>127098.2</v>
      </c>
      <c r="K9" s="23">
        <f t="shared" si="171"/>
        <v>0.84418658713975436</v>
      </c>
      <c r="L9" s="31"/>
      <c r="M9" s="31"/>
      <c r="N9" s="23"/>
      <c r="O9" s="31"/>
      <c r="P9" s="31"/>
      <c r="Q9" s="23"/>
      <c r="R9" s="15">
        <f t="shared" si="172"/>
        <v>159040.77284000002</v>
      </c>
      <c r="S9" s="15">
        <f t="shared" si="173"/>
        <v>71725.798179999998</v>
      </c>
      <c r="T9" s="14">
        <f t="shared" si="3"/>
        <v>0.45099000023194297</v>
      </c>
      <c r="U9" s="31">
        <v>68043.5</v>
      </c>
      <c r="V9" s="31">
        <v>35785</v>
      </c>
      <c r="W9" s="23">
        <f t="shared" si="5"/>
        <v>0.52591356999566452</v>
      </c>
      <c r="X9" s="31">
        <v>35207.4</v>
      </c>
      <c r="Y9" s="31">
        <v>33737.5</v>
      </c>
      <c r="Z9" s="23">
        <f t="shared" si="7"/>
        <v>0.9582502542079222</v>
      </c>
      <c r="AA9" s="31"/>
      <c r="AB9" s="31"/>
      <c r="AC9" s="23"/>
      <c r="AD9" s="31"/>
      <c r="AE9" s="31"/>
      <c r="AF9" s="23"/>
      <c r="AG9" s="31"/>
      <c r="AH9" s="31"/>
      <c r="AI9" s="31"/>
      <c r="AJ9" s="31"/>
      <c r="AK9" s="31"/>
      <c r="AL9" s="23"/>
      <c r="AM9" s="31"/>
      <c r="AN9" s="31"/>
      <c r="AO9" s="31"/>
      <c r="AP9" s="31">
        <v>461.536</v>
      </c>
      <c r="AQ9" s="31">
        <v>0</v>
      </c>
      <c r="AR9" s="23">
        <f t="shared" si="9"/>
        <v>0</v>
      </c>
      <c r="AS9" s="31"/>
      <c r="AT9" s="31"/>
      <c r="AU9" s="31"/>
      <c r="AV9" s="31">
        <v>28281.784920000002</v>
      </c>
      <c r="AW9" s="31">
        <v>0</v>
      </c>
      <c r="AX9" s="23">
        <f t="shared" si="12"/>
        <v>0</v>
      </c>
      <c r="AY9" s="31"/>
      <c r="AZ9" s="31"/>
      <c r="BA9" s="23"/>
      <c r="BB9" s="31"/>
      <c r="BC9" s="31"/>
      <c r="BD9" s="23"/>
      <c r="BE9" s="31"/>
      <c r="BF9" s="31"/>
      <c r="BG9" s="23"/>
      <c r="BH9" s="31"/>
      <c r="BI9" s="31"/>
      <c r="BJ9" s="23"/>
      <c r="BK9" s="31"/>
      <c r="BL9" s="31"/>
      <c r="BM9" s="23"/>
      <c r="BN9" s="31"/>
      <c r="BO9" s="31"/>
      <c r="BP9" s="23"/>
      <c r="BQ9" s="31"/>
      <c r="BR9" s="31"/>
      <c r="BS9" s="23"/>
      <c r="BT9" s="31">
        <v>1603.76</v>
      </c>
      <c r="BU9" s="31">
        <v>0</v>
      </c>
      <c r="BV9" s="23">
        <f t="shared" si="28"/>
        <v>0</v>
      </c>
      <c r="BW9" s="31"/>
      <c r="BX9" s="31"/>
      <c r="BY9" s="23"/>
      <c r="BZ9" s="31"/>
      <c r="CA9" s="31"/>
      <c r="CB9" s="23"/>
      <c r="CC9" s="31"/>
      <c r="CD9" s="31"/>
      <c r="CE9" s="23"/>
      <c r="CF9" s="31">
        <v>2142</v>
      </c>
      <c r="CG9" s="31">
        <v>0</v>
      </c>
      <c r="CH9" s="23">
        <f t="shared" si="36"/>
        <v>0</v>
      </c>
      <c r="CI9" s="31"/>
      <c r="CJ9" s="31"/>
      <c r="CK9" s="23"/>
      <c r="CL9" s="31">
        <v>20.393740000000001</v>
      </c>
      <c r="CM9" s="31">
        <v>0</v>
      </c>
      <c r="CN9" s="23">
        <f t="shared" si="40"/>
        <v>0</v>
      </c>
      <c r="CO9" s="31"/>
      <c r="CP9" s="31"/>
      <c r="CQ9" s="23"/>
      <c r="CR9" s="31"/>
      <c r="CS9" s="31"/>
      <c r="CT9" s="23"/>
      <c r="CU9" s="31">
        <v>100</v>
      </c>
      <c r="CV9" s="31">
        <v>0</v>
      </c>
      <c r="CW9" s="23">
        <f t="shared" si="45"/>
        <v>0</v>
      </c>
      <c r="CX9" s="31"/>
      <c r="CY9" s="31"/>
      <c r="CZ9" s="23"/>
      <c r="DA9" s="31"/>
      <c r="DB9" s="31"/>
      <c r="DC9" s="23"/>
      <c r="DD9" s="31"/>
      <c r="DE9" s="31"/>
      <c r="DF9" s="23"/>
      <c r="DG9" s="31">
        <v>2203.2981800000002</v>
      </c>
      <c r="DH9" s="31">
        <v>2203.2981800000002</v>
      </c>
      <c r="DI9" s="23">
        <f t="shared" si="53"/>
        <v>1</v>
      </c>
      <c r="DJ9" s="31"/>
      <c r="DK9" s="31"/>
      <c r="DL9" s="23"/>
      <c r="DM9" s="31"/>
      <c r="DN9" s="31"/>
      <c r="DO9" s="23"/>
      <c r="DP9" s="31"/>
      <c r="DQ9" s="31"/>
      <c r="DR9" s="23"/>
      <c r="DS9" s="31"/>
      <c r="DT9" s="31"/>
      <c r="DU9" s="23"/>
      <c r="DV9" s="31"/>
      <c r="DW9" s="31"/>
      <c r="DX9" s="23"/>
      <c r="DY9" s="31"/>
      <c r="DZ9" s="31"/>
      <c r="EA9" s="31"/>
      <c r="EB9" s="31"/>
      <c r="EC9" s="31"/>
      <c r="ED9" s="23"/>
      <c r="EE9" s="31"/>
      <c r="EF9" s="31"/>
      <c r="EG9" s="23"/>
      <c r="EH9" s="31">
        <v>10977.1</v>
      </c>
      <c r="EI9" s="31">
        <v>0</v>
      </c>
      <c r="EJ9" s="23">
        <f t="shared" si="70"/>
        <v>0</v>
      </c>
      <c r="EK9" s="31"/>
      <c r="EL9" s="31"/>
      <c r="EM9" s="23"/>
      <c r="EN9" s="31"/>
      <c r="EO9" s="31"/>
      <c r="EP9" s="23"/>
      <c r="EQ9" s="31"/>
      <c r="ER9" s="31"/>
      <c r="ES9" s="31"/>
      <c r="ET9" s="31"/>
      <c r="EU9" s="31"/>
      <c r="EV9" s="23"/>
      <c r="EW9" s="31">
        <v>10000</v>
      </c>
      <c r="EX9" s="31">
        <v>0</v>
      </c>
      <c r="EY9" s="23">
        <f t="shared" si="78"/>
        <v>0</v>
      </c>
      <c r="EZ9" s="31">
        <f t="shared" si="174"/>
        <v>218073.74000000005</v>
      </c>
      <c r="FA9" s="31">
        <f t="shared" si="175"/>
        <v>129278.23864</v>
      </c>
      <c r="FB9" s="23">
        <f t="shared" si="79"/>
        <v>0.5928189182246334</v>
      </c>
      <c r="FC9" s="31">
        <v>2666</v>
      </c>
      <c r="FD9" s="31">
        <v>1333.2</v>
      </c>
      <c r="FE9" s="23">
        <f t="shared" si="81"/>
        <v>0.50007501875468874</v>
      </c>
      <c r="FF9" s="31">
        <v>168.5</v>
      </c>
      <c r="FG9" s="31">
        <v>84</v>
      </c>
      <c r="FH9" s="23">
        <f t="shared" si="83"/>
        <v>0.49851632047477745</v>
      </c>
      <c r="FI9" s="31">
        <v>192.8</v>
      </c>
      <c r="FJ9" s="31">
        <v>187.93799999999999</v>
      </c>
      <c r="FK9" s="23">
        <f t="shared" si="85"/>
        <v>0.97478215767634846</v>
      </c>
      <c r="FL9" s="31"/>
      <c r="FM9" s="31"/>
      <c r="FN9" s="23"/>
      <c r="FO9" s="31"/>
      <c r="FP9" s="31"/>
      <c r="FQ9" s="23"/>
      <c r="FR9" s="31">
        <v>200</v>
      </c>
      <c r="FS9" s="31">
        <v>160.602</v>
      </c>
      <c r="FT9" s="23">
        <f t="shared" si="91"/>
        <v>0.80301</v>
      </c>
      <c r="FU9" s="31"/>
      <c r="FV9" s="31"/>
      <c r="FW9" s="23"/>
      <c r="FX9" s="31">
        <v>0.2</v>
      </c>
      <c r="FY9" s="31">
        <v>0</v>
      </c>
      <c r="FZ9" s="23">
        <f t="shared" si="95"/>
        <v>0</v>
      </c>
      <c r="GA9" s="31">
        <v>65192.6</v>
      </c>
      <c r="GB9" s="31">
        <v>36607.292000000001</v>
      </c>
      <c r="GC9" s="23">
        <f t="shared" si="97"/>
        <v>0.56152526513745427</v>
      </c>
      <c r="GD9" s="31">
        <v>814.5</v>
      </c>
      <c r="GE9" s="31">
        <v>385</v>
      </c>
      <c r="GF9" s="23">
        <f t="shared" si="99"/>
        <v>0.47268262737875999</v>
      </c>
      <c r="GG9" s="31">
        <v>130456.8</v>
      </c>
      <c r="GH9" s="31">
        <v>82549.313999999998</v>
      </c>
      <c r="GI9" s="23">
        <f t="shared" si="101"/>
        <v>0.63277126221093882</v>
      </c>
      <c r="GJ9" s="31"/>
      <c r="GK9" s="31"/>
      <c r="GL9" s="23"/>
      <c r="GM9" s="31">
        <v>3467.8</v>
      </c>
      <c r="GN9" s="31">
        <v>1431.3</v>
      </c>
      <c r="GO9" s="23">
        <f t="shared" si="176"/>
        <v>0.41274006574773631</v>
      </c>
      <c r="GP9" s="31">
        <v>1913.64</v>
      </c>
      <c r="GQ9" s="31">
        <v>1576.95</v>
      </c>
      <c r="GR9" s="23">
        <f t="shared" si="106"/>
        <v>0.82405781651721322</v>
      </c>
      <c r="GS9" s="31">
        <v>91.2</v>
      </c>
      <c r="GT9" s="31">
        <v>37.299999999999997</v>
      </c>
      <c r="GU9" s="23">
        <f t="shared" si="108"/>
        <v>0.40899122807017541</v>
      </c>
      <c r="GV9" s="31">
        <v>7689</v>
      </c>
      <c r="GW9" s="31">
        <v>3264.2644399999999</v>
      </c>
      <c r="GX9" s="23">
        <f t="shared" si="110"/>
        <v>0.42453692807907401</v>
      </c>
      <c r="GY9" s="31">
        <v>1731.6</v>
      </c>
      <c r="GZ9" s="31">
        <v>865.8001999999999</v>
      </c>
      <c r="HA9" s="23">
        <f t="shared" si="112"/>
        <v>0.50000011550011547</v>
      </c>
      <c r="HB9" s="31">
        <v>1944</v>
      </c>
      <c r="HC9" s="31">
        <v>0</v>
      </c>
      <c r="HD9" s="23">
        <f t="shared" si="114"/>
        <v>0</v>
      </c>
      <c r="HE9" s="31"/>
      <c r="HF9" s="31"/>
      <c r="HG9" s="23"/>
      <c r="HH9" s="31">
        <v>1.5</v>
      </c>
      <c r="HI9" s="31">
        <v>0</v>
      </c>
      <c r="HJ9" s="23">
        <f t="shared" si="118"/>
        <v>0</v>
      </c>
      <c r="HK9" s="31">
        <v>988.5</v>
      </c>
      <c r="HL9" s="31">
        <v>494.2</v>
      </c>
      <c r="HM9" s="23">
        <f t="shared" si="120"/>
        <v>0.49994941831057155</v>
      </c>
      <c r="HN9" s="31"/>
      <c r="HO9" s="31"/>
      <c r="HP9" s="23"/>
      <c r="HQ9" s="31">
        <v>1.6</v>
      </c>
      <c r="HR9" s="31">
        <v>0.8</v>
      </c>
      <c r="HS9" s="23">
        <f t="shared" si="123"/>
        <v>0.5</v>
      </c>
      <c r="HT9" s="31"/>
      <c r="HU9" s="31"/>
      <c r="HV9" s="23"/>
      <c r="HW9" s="31"/>
      <c r="HX9" s="31"/>
      <c r="HY9" s="23"/>
      <c r="HZ9" s="31">
        <v>553.5</v>
      </c>
      <c r="IA9" s="31">
        <v>300.27800000000002</v>
      </c>
      <c r="IB9" s="23">
        <f t="shared" si="129"/>
        <v>0.54250767841011749</v>
      </c>
      <c r="IC9" s="31">
        <f t="shared" si="181"/>
        <v>54291.799999999996</v>
      </c>
      <c r="ID9" s="31">
        <f t="shared" si="182"/>
        <v>6749</v>
      </c>
      <c r="IE9" s="23">
        <f t="shared" si="131"/>
        <v>0.12430974843346509</v>
      </c>
      <c r="IF9" s="31"/>
      <c r="IG9" s="31"/>
      <c r="IH9" s="23"/>
      <c r="II9" s="31">
        <v>4950</v>
      </c>
      <c r="IJ9" s="31">
        <v>0</v>
      </c>
      <c r="IK9" s="23">
        <f t="shared" si="134"/>
        <v>0</v>
      </c>
      <c r="IL9" s="31"/>
      <c r="IM9" s="31"/>
      <c r="IN9" s="23"/>
      <c r="IO9" s="31"/>
      <c r="IP9" s="31"/>
      <c r="IQ9" s="23"/>
      <c r="IR9" s="31"/>
      <c r="IS9" s="31"/>
      <c r="IT9" s="23"/>
      <c r="IU9" s="31"/>
      <c r="IV9" s="24"/>
      <c r="IW9" s="23"/>
      <c r="IX9" s="31"/>
      <c r="IY9" s="31"/>
      <c r="IZ9" s="23"/>
      <c r="JA9" s="31">
        <v>12000</v>
      </c>
      <c r="JB9" s="31">
        <v>0</v>
      </c>
      <c r="JC9" s="23">
        <f t="shared" si="144"/>
        <v>0</v>
      </c>
      <c r="JD9" s="31"/>
      <c r="JE9" s="31"/>
      <c r="JF9" s="23"/>
      <c r="JG9" s="31"/>
      <c r="JH9" s="31"/>
      <c r="JI9" s="23"/>
      <c r="JJ9" s="31">
        <v>25967.599999999999</v>
      </c>
      <c r="JK9" s="31">
        <v>0</v>
      </c>
      <c r="JL9" s="23">
        <f t="shared" si="150"/>
        <v>0</v>
      </c>
      <c r="JM9" s="31">
        <v>262.3</v>
      </c>
      <c r="JN9" s="31">
        <v>0</v>
      </c>
      <c r="JO9" s="23">
        <f t="shared" si="152"/>
        <v>0</v>
      </c>
      <c r="JP9" s="31"/>
      <c r="JQ9" s="31"/>
      <c r="JR9" s="23"/>
      <c r="JS9" s="31">
        <v>2970</v>
      </c>
      <c r="JT9" s="31">
        <v>0</v>
      </c>
      <c r="JU9" s="23">
        <f t="shared" si="156"/>
        <v>0</v>
      </c>
      <c r="JV9" s="31"/>
      <c r="JW9" s="31"/>
      <c r="JX9" s="23"/>
      <c r="JY9" s="31">
        <v>30</v>
      </c>
      <c r="JZ9" s="31">
        <v>0</v>
      </c>
      <c r="KA9" s="23">
        <f t="shared" si="160"/>
        <v>0</v>
      </c>
      <c r="KB9" s="31"/>
      <c r="KC9" s="31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31">
        <f>1249.9+6862</f>
        <v>8111.9</v>
      </c>
      <c r="KO9" s="31">
        <v>6749</v>
      </c>
      <c r="KP9" s="23">
        <f>KO9/KN9</f>
        <v>0.83198757381131427</v>
      </c>
      <c r="KQ9" s="31"/>
      <c r="KR9" s="31"/>
      <c r="KS9" s="23"/>
      <c r="KT9" s="31"/>
      <c r="KU9" s="31"/>
      <c r="KV9" s="23"/>
      <c r="KW9" s="31">
        <f t="shared" si="177"/>
        <v>581963.31284000003</v>
      </c>
      <c r="KX9" s="31">
        <f t="shared" si="178"/>
        <v>334851.23681999999</v>
      </c>
      <c r="KY9" s="23">
        <f t="shared" si="169"/>
        <v>0.57538203771972318</v>
      </c>
    </row>
    <row r="10" spans="1:311" x14ac:dyDescent="0.25">
      <c r="A10" s="30" t="s">
        <v>213</v>
      </c>
      <c r="B10" s="28" t="s">
        <v>170</v>
      </c>
      <c r="C10" s="15">
        <f t="shared" si="179"/>
        <v>182246</v>
      </c>
      <c r="D10" s="15">
        <f t="shared" si="180"/>
        <v>154367.6</v>
      </c>
      <c r="E10" s="14">
        <f t="shared" si="170"/>
        <v>0.84702874137155282</v>
      </c>
      <c r="F10" s="31"/>
      <c r="G10" s="31"/>
      <c r="H10" s="23"/>
      <c r="I10" s="31">
        <v>182246</v>
      </c>
      <c r="J10" s="31">
        <v>154367.6</v>
      </c>
      <c r="K10" s="23">
        <f t="shared" si="171"/>
        <v>0.84702874137155282</v>
      </c>
      <c r="L10" s="31"/>
      <c r="M10" s="31"/>
      <c r="N10" s="23"/>
      <c r="O10" s="31"/>
      <c r="P10" s="31"/>
      <c r="Q10" s="23"/>
      <c r="R10" s="15">
        <f t="shared" si="172"/>
        <v>289408.76571999997</v>
      </c>
      <c r="S10" s="15">
        <f t="shared" si="173"/>
        <v>57141.880000000005</v>
      </c>
      <c r="T10" s="14">
        <f t="shared" si="3"/>
        <v>0.19744350126313795</v>
      </c>
      <c r="U10" s="31">
        <v>103050</v>
      </c>
      <c r="V10" s="31">
        <v>36787.58</v>
      </c>
      <c r="W10" s="23">
        <f t="shared" si="5"/>
        <v>0.35698767588549252</v>
      </c>
      <c r="X10" s="31">
        <v>23820</v>
      </c>
      <c r="Y10" s="31">
        <v>16736.900000000001</v>
      </c>
      <c r="Z10" s="23">
        <f t="shared" si="7"/>
        <v>0.70264063811922761</v>
      </c>
      <c r="AA10" s="31"/>
      <c r="AB10" s="31"/>
      <c r="AC10" s="23"/>
      <c r="AD10" s="31"/>
      <c r="AE10" s="31"/>
      <c r="AF10" s="23"/>
      <c r="AG10" s="31"/>
      <c r="AH10" s="31"/>
      <c r="AI10" s="31"/>
      <c r="AJ10" s="31"/>
      <c r="AK10" s="31"/>
      <c r="AL10" s="23"/>
      <c r="AM10" s="31"/>
      <c r="AN10" s="31"/>
      <c r="AO10" s="31"/>
      <c r="AP10" s="31">
        <v>1690.6</v>
      </c>
      <c r="AQ10" s="31">
        <v>0</v>
      </c>
      <c r="AR10" s="23">
        <f t="shared" si="9"/>
        <v>0</v>
      </c>
      <c r="AS10" s="31"/>
      <c r="AT10" s="31"/>
      <c r="AU10" s="31"/>
      <c r="AV10" s="31">
        <v>30216.83281</v>
      </c>
      <c r="AW10" s="31">
        <v>0</v>
      </c>
      <c r="AX10" s="23">
        <f t="shared" si="12"/>
        <v>0</v>
      </c>
      <c r="AY10" s="31"/>
      <c r="AZ10" s="31"/>
      <c r="BA10" s="23"/>
      <c r="BB10" s="31"/>
      <c r="BC10" s="31"/>
      <c r="BD10" s="23"/>
      <c r="BE10" s="31"/>
      <c r="BF10" s="31"/>
      <c r="BG10" s="23"/>
      <c r="BH10" s="31"/>
      <c r="BI10" s="31"/>
      <c r="BJ10" s="23"/>
      <c r="BK10" s="31"/>
      <c r="BL10" s="31"/>
      <c r="BM10" s="23"/>
      <c r="BN10" s="31"/>
      <c r="BO10" s="31"/>
      <c r="BP10" s="23"/>
      <c r="BQ10" s="31"/>
      <c r="BR10" s="31"/>
      <c r="BS10" s="23"/>
      <c r="BT10" s="31">
        <v>3207.52</v>
      </c>
      <c r="BU10" s="31">
        <v>0</v>
      </c>
      <c r="BV10" s="23">
        <f t="shared" si="28"/>
        <v>0</v>
      </c>
      <c r="BW10" s="31"/>
      <c r="BX10" s="31"/>
      <c r="BY10" s="23"/>
      <c r="BZ10" s="31"/>
      <c r="CA10" s="31"/>
      <c r="CB10" s="23"/>
      <c r="CC10" s="31"/>
      <c r="CD10" s="31"/>
      <c r="CE10" s="23"/>
      <c r="CF10" s="31">
        <v>2142</v>
      </c>
      <c r="CG10" s="31">
        <v>0</v>
      </c>
      <c r="CH10" s="23">
        <f t="shared" si="36"/>
        <v>0</v>
      </c>
      <c r="CI10" s="31">
        <v>1720.5</v>
      </c>
      <c r="CJ10" s="31">
        <v>917.4</v>
      </c>
      <c r="CK10" s="23">
        <f t="shared" si="38"/>
        <v>0.53321708805579771</v>
      </c>
      <c r="CL10" s="31">
        <v>57.44791</v>
      </c>
      <c r="CM10" s="31">
        <v>0</v>
      </c>
      <c r="CN10" s="23">
        <f t="shared" si="40"/>
        <v>0</v>
      </c>
      <c r="CO10" s="31"/>
      <c r="CP10" s="31"/>
      <c r="CQ10" s="23"/>
      <c r="CR10" s="31"/>
      <c r="CS10" s="31"/>
      <c r="CT10" s="23"/>
      <c r="CU10" s="31"/>
      <c r="CV10" s="31"/>
      <c r="CW10" s="23"/>
      <c r="CX10" s="31"/>
      <c r="CY10" s="31"/>
      <c r="CZ10" s="23"/>
      <c r="DA10" s="31"/>
      <c r="DB10" s="31"/>
      <c r="DC10" s="23"/>
      <c r="DD10" s="31"/>
      <c r="DE10" s="31"/>
      <c r="DF10" s="23"/>
      <c r="DG10" s="31"/>
      <c r="DH10" s="31"/>
      <c r="DI10" s="23"/>
      <c r="DJ10" s="31">
        <v>78738.559999999998</v>
      </c>
      <c r="DK10" s="31">
        <v>0</v>
      </c>
      <c r="DL10" s="23">
        <f t="shared" si="55"/>
        <v>0</v>
      </c>
      <c r="DM10" s="31"/>
      <c r="DN10" s="31"/>
      <c r="DO10" s="23"/>
      <c r="DP10" s="31"/>
      <c r="DQ10" s="31"/>
      <c r="DR10" s="23"/>
      <c r="DS10" s="31"/>
      <c r="DT10" s="31"/>
      <c r="DU10" s="23"/>
      <c r="DV10" s="31"/>
      <c r="DW10" s="31"/>
      <c r="DX10" s="23"/>
      <c r="DY10" s="31"/>
      <c r="DZ10" s="31"/>
      <c r="EA10" s="31"/>
      <c r="EB10" s="31"/>
      <c r="EC10" s="31"/>
      <c r="ED10" s="23"/>
      <c r="EE10" s="31"/>
      <c r="EF10" s="31"/>
      <c r="EG10" s="23"/>
      <c r="EH10" s="31">
        <v>13345.4</v>
      </c>
      <c r="EI10" s="31">
        <v>2700</v>
      </c>
      <c r="EJ10" s="23">
        <f t="shared" si="70"/>
        <v>0.20231690320260165</v>
      </c>
      <c r="EK10" s="31">
        <v>14968.216</v>
      </c>
      <c r="EL10" s="31">
        <v>0</v>
      </c>
      <c r="EM10" s="23">
        <f t="shared" si="72"/>
        <v>0</v>
      </c>
      <c r="EN10" s="31"/>
      <c r="EO10" s="31"/>
      <c r="EP10" s="23"/>
      <c r="EQ10" s="31"/>
      <c r="ER10" s="31"/>
      <c r="ES10" s="31"/>
      <c r="ET10" s="31"/>
      <c r="EU10" s="31"/>
      <c r="EV10" s="23"/>
      <c r="EW10" s="31">
        <v>16451.688999999998</v>
      </c>
      <c r="EX10" s="31">
        <v>0</v>
      </c>
      <c r="EY10" s="23">
        <f t="shared" si="78"/>
        <v>0</v>
      </c>
      <c r="EZ10" s="31">
        <f t="shared" si="174"/>
        <v>552385.24</v>
      </c>
      <c r="FA10" s="31">
        <f t="shared" si="175"/>
        <v>330064.66553</v>
      </c>
      <c r="FB10" s="23">
        <f t="shared" si="79"/>
        <v>0.59752622197146321</v>
      </c>
      <c r="FC10" s="31">
        <v>7052</v>
      </c>
      <c r="FD10" s="31">
        <v>3526.2</v>
      </c>
      <c r="FE10" s="23">
        <f t="shared" si="81"/>
        <v>0.5000283607487237</v>
      </c>
      <c r="FF10" s="31">
        <v>286.39999999999998</v>
      </c>
      <c r="FG10" s="31">
        <v>143.4</v>
      </c>
      <c r="FH10" s="23">
        <f t="shared" si="83"/>
        <v>0.50069832402234637</v>
      </c>
      <c r="FI10" s="31">
        <v>407.1</v>
      </c>
      <c r="FJ10" s="31">
        <v>149.208</v>
      </c>
      <c r="FK10" s="23">
        <f t="shared" si="85"/>
        <v>0.3665143699336772</v>
      </c>
      <c r="FL10" s="31">
        <v>413.7</v>
      </c>
      <c r="FM10" s="31">
        <v>413.7</v>
      </c>
      <c r="FN10" s="23">
        <f t="shared" si="87"/>
        <v>1</v>
      </c>
      <c r="FO10" s="31">
        <v>79.2</v>
      </c>
      <c r="FP10" s="31">
        <v>79.2</v>
      </c>
      <c r="FQ10" s="23">
        <f t="shared" si="89"/>
        <v>1</v>
      </c>
      <c r="FR10" s="31">
        <v>2512</v>
      </c>
      <c r="FS10" s="31">
        <v>1346.3133300000002</v>
      </c>
      <c r="FT10" s="23">
        <f t="shared" si="91"/>
        <v>0.53595275875796189</v>
      </c>
      <c r="FU10" s="31"/>
      <c r="FV10" s="31"/>
      <c r="FW10" s="23"/>
      <c r="FX10" s="31">
        <v>2.4</v>
      </c>
      <c r="FY10" s="31">
        <v>0</v>
      </c>
      <c r="FZ10" s="23">
        <f t="shared" si="95"/>
        <v>0</v>
      </c>
      <c r="GA10" s="31">
        <v>128459.9</v>
      </c>
      <c r="GB10" s="31">
        <v>79649.437000000005</v>
      </c>
      <c r="GC10" s="23">
        <f t="shared" si="97"/>
        <v>0.62003346569629902</v>
      </c>
      <c r="GD10" s="31">
        <v>2051.5</v>
      </c>
      <c r="GE10" s="31">
        <v>610</v>
      </c>
      <c r="GF10" s="23">
        <f t="shared" si="99"/>
        <v>0.29734340726297831</v>
      </c>
      <c r="GG10" s="31">
        <v>376484.4</v>
      </c>
      <c r="GH10" s="31">
        <v>224542.103</v>
      </c>
      <c r="GI10" s="23">
        <f t="shared" si="101"/>
        <v>0.59641808000543972</v>
      </c>
      <c r="GJ10" s="31">
        <v>290.39999999999998</v>
      </c>
      <c r="GK10" s="31">
        <v>144.22</v>
      </c>
      <c r="GL10" s="23">
        <f t="shared" si="103"/>
        <v>0.49662534435261713</v>
      </c>
      <c r="GM10" s="31">
        <v>4628.5</v>
      </c>
      <c r="GN10" s="31">
        <v>1605.7</v>
      </c>
      <c r="GO10" s="23">
        <f t="shared" si="176"/>
        <v>0.34691584746678189</v>
      </c>
      <c r="GP10" s="31">
        <v>1956.64</v>
      </c>
      <c r="GQ10" s="31">
        <v>1939.84</v>
      </c>
      <c r="GR10" s="23">
        <f t="shared" si="106"/>
        <v>0.99141385231825974</v>
      </c>
      <c r="GS10" s="31">
        <v>91.1</v>
      </c>
      <c r="GT10" s="31">
        <v>42.7</v>
      </c>
      <c r="GU10" s="23">
        <f t="shared" si="108"/>
        <v>0.46871569703622401</v>
      </c>
      <c r="GV10" s="31">
        <v>17488.2</v>
      </c>
      <c r="GW10" s="31">
        <v>9629.0591999999997</v>
      </c>
      <c r="GX10" s="23">
        <f t="shared" si="110"/>
        <v>0.55060321816996605</v>
      </c>
      <c r="GY10" s="31">
        <v>4651.8999999999996</v>
      </c>
      <c r="GZ10" s="31">
        <v>2405.6</v>
      </c>
      <c r="HA10" s="23">
        <f t="shared" si="112"/>
        <v>0.51712203615726904</v>
      </c>
      <c r="HB10" s="31">
        <v>2475</v>
      </c>
      <c r="HC10" s="31">
        <v>2398.7280000000001</v>
      </c>
      <c r="HD10" s="23">
        <f t="shared" si="114"/>
        <v>0.96918303030303032</v>
      </c>
      <c r="HE10" s="31"/>
      <c r="HF10" s="31"/>
      <c r="HG10" s="23"/>
      <c r="HH10" s="31">
        <v>1.5</v>
      </c>
      <c r="HI10" s="31">
        <v>0</v>
      </c>
      <c r="HJ10" s="23">
        <f t="shared" si="118"/>
        <v>0</v>
      </c>
      <c r="HK10" s="31">
        <v>2425</v>
      </c>
      <c r="HL10" s="31">
        <v>1212.5999999999999</v>
      </c>
      <c r="HM10" s="23">
        <f t="shared" si="120"/>
        <v>0.50004123711340198</v>
      </c>
      <c r="HN10" s="31"/>
      <c r="HO10" s="31"/>
      <c r="HP10" s="23"/>
      <c r="HQ10" s="31">
        <v>9.6</v>
      </c>
      <c r="HR10" s="31">
        <v>4.8</v>
      </c>
      <c r="HS10" s="23">
        <f t="shared" si="123"/>
        <v>0.5</v>
      </c>
      <c r="HT10" s="31"/>
      <c r="HU10" s="31"/>
      <c r="HV10" s="23"/>
      <c r="HW10" s="31"/>
      <c r="HX10" s="31"/>
      <c r="HY10" s="23"/>
      <c r="HZ10" s="31">
        <v>618.79999999999995</v>
      </c>
      <c r="IA10" s="31">
        <v>221.857</v>
      </c>
      <c r="IB10" s="23">
        <f t="shared" si="129"/>
        <v>0.3585277957336781</v>
      </c>
      <c r="IC10" s="31">
        <f t="shared" si="181"/>
        <v>74129.700000000012</v>
      </c>
      <c r="ID10" s="31">
        <f t="shared" si="182"/>
        <v>3331.904</v>
      </c>
      <c r="IE10" s="23">
        <f t="shared" si="131"/>
        <v>4.4946951087081147E-2</v>
      </c>
      <c r="IF10" s="31"/>
      <c r="IG10" s="31"/>
      <c r="IH10" s="23"/>
      <c r="II10" s="31">
        <v>10890</v>
      </c>
      <c r="IJ10" s="31">
        <v>0</v>
      </c>
      <c r="IK10" s="23">
        <f t="shared" si="134"/>
        <v>0</v>
      </c>
      <c r="IL10" s="31"/>
      <c r="IM10" s="31"/>
      <c r="IN10" s="23"/>
      <c r="IO10" s="31"/>
      <c r="IP10" s="31"/>
      <c r="IQ10" s="23"/>
      <c r="IR10" s="31"/>
      <c r="IS10" s="31"/>
      <c r="IT10" s="23"/>
      <c r="IU10" s="31">
        <v>48309.722840000002</v>
      </c>
      <c r="IV10" s="24">
        <v>0</v>
      </c>
      <c r="IW10" s="23">
        <f t="shared" si="140"/>
        <v>0</v>
      </c>
      <c r="IX10" s="31"/>
      <c r="IY10" s="31"/>
      <c r="IZ10" s="23"/>
      <c r="JA10" s="31">
        <v>6900</v>
      </c>
      <c r="JB10" s="31">
        <v>0</v>
      </c>
      <c r="JC10" s="23">
        <f t="shared" si="144"/>
        <v>0</v>
      </c>
      <c r="JD10" s="31">
        <v>487.97715999999997</v>
      </c>
      <c r="JE10" s="31">
        <v>0</v>
      </c>
      <c r="JF10" s="23">
        <f t="shared" si="146"/>
        <v>0</v>
      </c>
      <c r="JG10" s="31"/>
      <c r="JH10" s="31"/>
      <c r="JI10" s="23"/>
      <c r="JJ10" s="31"/>
      <c r="JK10" s="31"/>
      <c r="JL10" s="23"/>
      <c r="JM10" s="31"/>
      <c r="JN10" s="31"/>
      <c r="JO10" s="23"/>
      <c r="JP10" s="31"/>
      <c r="JQ10" s="31"/>
      <c r="JR10" s="23"/>
      <c r="JS10" s="31">
        <v>2970</v>
      </c>
      <c r="JT10" s="31">
        <v>0</v>
      </c>
      <c r="JU10" s="23">
        <f t="shared" si="156"/>
        <v>0</v>
      </c>
      <c r="JV10" s="31"/>
      <c r="JW10" s="31"/>
      <c r="JX10" s="23"/>
      <c r="JY10" s="31">
        <v>30</v>
      </c>
      <c r="JZ10" s="31">
        <v>0</v>
      </c>
      <c r="KA10" s="23">
        <f t="shared" si="160"/>
        <v>0</v>
      </c>
      <c r="KB10" s="31"/>
      <c r="KC10" s="31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31">
        <v>1942</v>
      </c>
      <c r="KO10" s="31">
        <v>731.904</v>
      </c>
      <c r="KP10" s="23">
        <f>KO10/KN10</f>
        <v>0.37688156539649847</v>
      </c>
      <c r="KQ10" s="31">
        <v>2600</v>
      </c>
      <c r="KR10" s="31">
        <v>2600</v>
      </c>
      <c r="KS10" s="23">
        <f t="shared" si="165"/>
        <v>1</v>
      </c>
      <c r="KT10" s="31"/>
      <c r="KU10" s="31"/>
      <c r="KV10" s="23"/>
      <c r="KW10" s="31">
        <f t="shared" si="177"/>
        <v>1098169.70572</v>
      </c>
      <c r="KX10" s="31">
        <f t="shared" si="178"/>
        <v>544906.04952999996</v>
      </c>
      <c r="KY10" s="23">
        <f t="shared" si="169"/>
        <v>0.49619475632205656</v>
      </c>
    </row>
    <row r="11" spans="1:311" x14ac:dyDescent="0.25">
      <c r="A11" s="30" t="s">
        <v>214</v>
      </c>
      <c r="B11" s="28" t="s">
        <v>171</v>
      </c>
      <c r="C11" s="15">
        <f t="shared" si="179"/>
        <v>64722</v>
      </c>
      <c r="D11" s="15">
        <f t="shared" si="180"/>
        <v>12874.4</v>
      </c>
      <c r="E11" s="14">
        <f t="shared" si="170"/>
        <v>0.1989184512221501</v>
      </c>
      <c r="F11" s="31"/>
      <c r="G11" s="31"/>
      <c r="H11" s="23"/>
      <c r="I11" s="31">
        <v>64372</v>
      </c>
      <c r="J11" s="31">
        <v>12874.4</v>
      </c>
      <c r="K11" s="23">
        <f t="shared" si="171"/>
        <v>0.19999999999999998</v>
      </c>
      <c r="L11" s="31">
        <v>350</v>
      </c>
      <c r="M11" s="31">
        <v>0</v>
      </c>
      <c r="N11" s="23">
        <f t="shared" si="1"/>
        <v>0</v>
      </c>
      <c r="O11" s="31"/>
      <c r="P11" s="31"/>
      <c r="Q11" s="23"/>
      <c r="R11" s="15">
        <f t="shared" si="172"/>
        <v>33812.296520000004</v>
      </c>
      <c r="S11" s="15">
        <f t="shared" si="173"/>
        <v>0</v>
      </c>
      <c r="T11" s="14">
        <f t="shared" si="3"/>
        <v>0</v>
      </c>
      <c r="U11" s="31"/>
      <c r="V11" s="31"/>
      <c r="W11" s="23"/>
      <c r="X11" s="31"/>
      <c r="Y11" s="31"/>
      <c r="Z11" s="23"/>
      <c r="AA11" s="31"/>
      <c r="AB11" s="31"/>
      <c r="AC11" s="23"/>
      <c r="AD11" s="31"/>
      <c r="AE11" s="31"/>
      <c r="AF11" s="23"/>
      <c r="AG11" s="31"/>
      <c r="AH11" s="31"/>
      <c r="AI11" s="31"/>
      <c r="AJ11" s="31"/>
      <c r="AK11" s="31"/>
      <c r="AL11" s="23"/>
      <c r="AM11" s="31"/>
      <c r="AN11" s="31"/>
      <c r="AO11" s="31"/>
      <c r="AP11" s="31"/>
      <c r="AQ11" s="31"/>
      <c r="AR11" s="23"/>
      <c r="AS11" s="31"/>
      <c r="AT11" s="31"/>
      <c r="AU11" s="31"/>
      <c r="AV11" s="31"/>
      <c r="AW11" s="31"/>
      <c r="AX11" s="23"/>
      <c r="AY11" s="31"/>
      <c r="AZ11" s="31"/>
      <c r="BA11" s="23"/>
      <c r="BB11" s="31"/>
      <c r="BC11" s="31"/>
      <c r="BD11" s="23"/>
      <c r="BE11" s="31"/>
      <c r="BF11" s="31"/>
      <c r="BG11" s="23"/>
      <c r="BH11" s="31">
        <v>30195</v>
      </c>
      <c r="BI11" s="31">
        <v>0</v>
      </c>
      <c r="BJ11" s="23">
        <f t="shared" si="20"/>
        <v>0</v>
      </c>
      <c r="BK11" s="31"/>
      <c r="BL11" s="31"/>
      <c r="BM11" s="23"/>
      <c r="BN11" s="31"/>
      <c r="BO11" s="31"/>
      <c r="BP11" s="23"/>
      <c r="BQ11" s="31"/>
      <c r="BR11" s="31"/>
      <c r="BS11" s="23"/>
      <c r="BT11" s="31"/>
      <c r="BU11" s="31"/>
      <c r="BV11" s="23"/>
      <c r="BW11" s="31"/>
      <c r="BX11" s="31"/>
      <c r="BY11" s="23"/>
      <c r="BZ11" s="31"/>
      <c r="CA11" s="31"/>
      <c r="CB11" s="23"/>
      <c r="CC11" s="31"/>
      <c r="CD11" s="31"/>
      <c r="CE11" s="23"/>
      <c r="CF11" s="31">
        <v>2142</v>
      </c>
      <c r="CG11" s="31">
        <v>0</v>
      </c>
      <c r="CH11" s="23">
        <f t="shared" si="36"/>
        <v>0</v>
      </c>
      <c r="CI11" s="31"/>
      <c r="CJ11" s="31"/>
      <c r="CK11" s="23"/>
      <c r="CL11" s="31">
        <v>101.06552000000001</v>
      </c>
      <c r="CM11" s="31">
        <v>0</v>
      </c>
      <c r="CN11" s="23">
        <f t="shared" si="40"/>
        <v>0</v>
      </c>
      <c r="CO11" s="31"/>
      <c r="CP11" s="31"/>
      <c r="CQ11" s="23"/>
      <c r="CR11" s="31">
        <v>1174.231</v>
      </c>
      <c r="CS11" s="31">
        <v>0</v>
      </c>
      <c r="CT11" s="23">
        <f t="shared" si="43"/>
        <v>0</v>
      </c>
      <c r="CU11" s="31">
        <v>200</v>
      </c>
      <c r="CV11" s="31">
        <v>0</v>
      </c>
      <c r="CW11" s="23">
        <f t="shared" si="45"/>
        <v>0</v>
      </c>
      <c r="CX11" s="31"/>
      <c r="CY11" s="31"/>
      <c r="CZ11" s="23"/>
      <c r="DA11" s="31"/>
      <c r="DB11" s="31"/>
      <c r="DC11" s="23"/>
      <c r="DD11" s="31"/>
      <c r="DE11" s="31"/>
      <c r="DF11" s="23"/>
      <c r="DG11" s="31"/>
      <c r="DH11" s="31"/>
      <c r="DI11" s="23"/>
      <c r="DJ11" s="31"/>
      <c r="DK11" s="31"/>
      <c r="DL11" s="23"/>
      <c r="DM11" s="31"/>
      <c r="DN11" s="31"/>
      <c r="DO11" s="23"/>
      <c r="DP11" s="31"/>
      <c r="DQ11" s="31"/>
      <c r="DR11" s="23"/>
      <c r="DS11" s="31"/>
      <c r="DT11" s="31"/>
      <c r="DU11" s="23"/>
      <c r="DV11" s="31"/>
      <c r="DW11" s="31"/>
      <c r="DX11" s="23"/>
      <c r="DY11" s="31"/>
      <c r="DZ11" s="31"/>
      <c r="EA11" s="31"/>
      <c r="EB11" s="31"/>
      <c r="EC11" s="31"/>
      <c r="ED11" s="23"/>
      <c r="EE11" s="31"/>
      <c r="EF11" s="31"/>
      <c r="EG11" s="23"/>
      <c r="EH11" s="31"/>
      <c r="EI11" s="31"/>
      <c r="EJ11" s="23"/>
      <c r="EK11" s="31"/>
      <c r="EL11" s="31"/>
      <c r="EM11" s="23"/>
      <c r="EN11" s="31"/>
      <c r="EO11" s="31"/>
      <c r="EP11" s="23"/>
      <c r="EQ11" s="31"/>
      <c r="ER11" s="31"/>
      <c r="ES11" s="31"/>
      <c r="ET11" s="31"/>
      <c r="EU11" s="31"/>
      <c r="EV11" s="23"/>
      <c r="EW11" s="31"/>
      <c r="EX11" s="31"/>
      <c r="EY11" s="23"/>
      <c r="EZ11" s="31">
        <f t="shared" si="174"/>
        <v>190492.38000000006</v>
      </c>
      <c r="FA11" s="31">
        <f t="shared" si="175"/>
        <v>96938.843720000004</v>
      </c>
      <c r="FB11" s="23">
        <f t="shared" si="79"/>
        <v>0.50888567679190089</v>
      </c>
      <c r="FC11" s="31">
        <v>1295</v>
      </c>
      <c r="FD11" s="31">
        <v>431.6</v>
      </c>
      <c r="FE11" s="23">
        <f t="shared" si="81"/>
        <v>0.33328185328185328</v>
      </c>
      <c r="FF11" s="31">
        <v>151.6</v>
      </c>
      <c r="FG11" s="31">
        <v>75.599999999999994</v>
      </c>
      <c r="FH11" s="23">
        <f t="shared" si="83"/>
        <v>0.49868073878627966</v>
      </c>
      <c r="FI11" s="31">
        <v>182.2</v>
      </c>
      <c r="FJ11" s="31">
        <v>91.492080000000001</v>
      </c>
      <c r="FK11" s="23">
        <f t="shared" si="85"/>
        <v>0.5021519209659715</v>
      </c>
      <c r="FL11" s="31"/>
      <c r="FM11" s="31"/>
      <c r="FN11" s="23"/>
      <c r="FO11" s="31"/>
      <c r="FP11" s="31"/>
      <c r="FQ11" s="23"/>
      <c r="FR11" s="31"/>
      <c r="FS11" s="31"/>
      <c r="FT11" s="23"/>
      <c r="FU11" s="31"/>
      <c r="FV11" s="31"/>
      <c r="FW11" s="23"/>
      <c r="FX11" s="31"/>
      <c r="FY11" s="31"/>
      <c r="FZ11" s="23"/>
      <c r="GA11" s="31">
        <v>39145.800000000003</v>
      </c>
      <c r="GB11" s="31">
        <v>18533.636999999999</v>
      </c>
      <c r="GC11" s="23">
        <f t="shared" si="97"/>
        <v>0.47345148138497611</v>
      </c>
      <c r="GD11" s="31">
        <v>326.5</v>
      </c>
      <c r="GE11" s="31">
        <v>101.4</v>
      </c>
      <c r="GF11" s="23">
        <f t="shared" si="99"/>
        <v>0.31056661562021443</v>
      </c>
      <c r="GG11" s="31">
        <v>135631.1</v>
      </c>
      <c r="GH11" s="31">
        <v>70670.854000000007</v>
      </c>
      <c r="GI11" s="23">
        <f t="shared" si="101"/>
        <v>0.52105198586459889</v>
      </c>
      <c r="GJ11" s="31"/>
      <c r="GK11" s="31"/>
      <c r="GL11" s="23"/>
      <c r="GM11" s="31">
        <v>4085.1</v>
      </c>
      <c r="GN11" s="31">
        <v>1724.7</v>
      </c>
      <c r="GO11" s="23">
        <f t="shared" si="176"/>
        <v>0.42219284717632372</v>
      </c>
      <c r="GP11" s="31">
        <v>1270.08</v>
      </c>
      <c r="GQ11" s="31">
        <v>1270.08</v>
      </c>
      <c r="GR11" s="23">
        <f t="shared" si="106"/>
        <v>1</v>
      </c>
      <c r="GS11" s="31">
        <v>91.1</v>
      </c>
      <c r="GT11" s="31">
        <v>42.7</v>
      </c>
      <c r="GU11" s="23">
        <f t="shared" si="108"/>
        <v>0.46871569703622401</v>
      </c>
      <c r="GV11" s="31">
        <v>5551.7</v>
      </c>
      <c r="GW11" s="31">
        <v>2802.7086400000003</v>
      </c>
      <c r="GX11" s="23">
        <f t="shared" si="110"/>
        <v>0.50483791271142175</v>
      </c>
      <c r="GY11" s="31">
        <v>1067</v>
      </c>
      <c r="GZ11" s="31">
        <v>382.9</v>
      </c>
      <c r="HA11" s="23">
        <f t="shared" si="112"/>
        <v>0.35885660731021551</v>
      </c>
      <c r="HB11" s="31"/>
      <c r="HC11" s="31"/>
      <c r="HD11" s="23"/>
      <c r="HE11" s="31"/>
      <c r="HF11" s="31"/>
      <c r="HG11" s="23"/>
      <c r="HH11" s="31"/>
      <c r="HI11" s="31"/>
      <c r="HJ11" s="23"/>
      <c r="HK11" s="31">
        <v>1161.2</v>
      </c>
      <c r="HL11" s="31">
        <v>580.6</v>
      </c>
      <c r="HM11" s="23">
        <f t="shared" si="120"/>
        <v>0.5</v>
      </c>
      <c r="HN11" s="31"/>
      <c r="HO11" s="31"/>
      <c r="HP11" s="23"/>
      <c r="HQ11" s="31">
        <v>3.7</v>
      </c>
      <c r="HR11" s="31">
        <v>1.8</v>
      </c>
      <c r="HS11" s="23">
        <f t="shared" si="123"/>
        <v>0.48648648648648646</v>
      </c>
      <c r="HT11" s="31"/>
      <c r="HU11" s="31"/>
      <c r="HV11" s="23"/>
      <c r="HW11" s="31">
        <v>18.7</v>
      </c>
      <c r="HX11" s="31">
        <v>0</v>
      </c>
      <c r="HY11" s="23">
        <f t="shared" si="127"/>
        <v>0</v>
      </c>
      <c r="HZ11" s="31">
        <v>511.6</v>
      </c>
      <c r="IA11" s="31">
        <v>228.77199999999999</v>
      </c>
      <c r="IB11" s="23">
        <f t="shared" si="129"/>
        <v>0.44716966379984358</v>
      </c>
      <c r="IC11" s="31">
        <f t="shared" si="181"/>
        <v>4770</v>
      </c>
      <c r="ID11" s="31">
        <f t="shared" si="182"/>
        <v>0</v>
      </c>
      <c r="IE11" s="23">
        <f t="shared" si="131"/>
        <v>0</v>
      </c>
      <c r="IF11" s="31"/>
      <c r="IG11" s="31"/>
      <c r="IH11" s="23"/>
      <c r="II11" s="31">
        <v>2970</v>
      </c>
      <c r="IJ11" s="31">
        <v>0</v>
      </c>
      <c r="IK11" s="23">
        <f t="shared" si="134"/>
        <v>0</v>
      </c>
      <c r="IL11" s="31"/>
      <c r="IM11" s="31"/>
      <c r="IN11" s="23"/>
      <c r="IO11" s="31"/>
      <c r="IP11" s="31"/>
      <c r="IQ11" s="23"/>
      <c r="IR11" s="31"/>
      <c r="IS11" s="31"/>
      <c r="IT11" s="23"/>
      <c r="IU11" s="31"/>
      <c r="IV11" s="24"/>
      <c r="IW11" s="23"/>
      <c r="IX11" s="31"/>
      <c r="IY11" s="31"/>
      <c r="IZ11" s="23"/>
      <c r="JA11" s="31">
        <v>1800</v>
      </c>
      <c r="JB11" s="31">
        <v>0</v>
      </c>
      <c r="JC11" s="23">
        <f t="shared" si="144"/>
        <v>0</v>
      </c>
      <c r="JD11" s="31"/>
      <c r="JE11" s="31"/>
      <c r="JF11" s="23"/>
      <c r="JG11" s="31"/>
      <c r="JH11" s="31"/>
      <c r="JI11" s="23"/>
      <c r="JJ11" s="31"/>
      <c r="JK11" s="31"/>
      <c r="JL11" s="23"/>
      <c r="JM11" s="31"/>
      <c r="JN11" s="31"/>
      <c r="JO11" s="23"/>
      <c r="JP11" s="31"/>
      <c r="JQ11" s="31"/>
      <c r="JR11" s="23"/>
      <c r="JS11" s="31"/>
      <c r="JT11" s="31"/>
      <c r="JU11" s="23"/>
      <c r="JV11" s="31"/>
      <c r="JW11" s="31"/>
      <c r="JX11" s="23"/>
      <c r="JY11" s="31"/>
      <c r="JZ11" s="31"/>
      <c r="KA11" s="23"/>
      <c r="KB11" s="31"/>
      <c r="KC11" s="31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31"/>
      <c r="KO11" s="31"/>
      <c r="KP11" s="23"/>
      <c r="KQ11" s="31"/>
      <c r="KR11" s="31"/>
      <c r="KS11" s="23"/>
      <c r="KT11" s="31"/>
      <c r="KU11" s="31"/>
      <c r="KV11" s="23"/>
      <c r="KW11" s="31">
        <f t="shared" si="177"/>
        <v>293796.6765200001</v>
      </c>
      <c r="KX11" s="31">
        <f t="shared" si="178"/>
        <v>109813.24372</v>
      </c>
      <c r="KY11" s="23">
        <f t="shared" si="169"/>
        <v>0.37377292698041975</v>
      </c>
    </row>
    <row r="12" spans="1:311" x14ac:dyDescent="0.25">
      <c r="A12" s="30" t="s">
        <v>215</v>
      </c>
      <c r="B12" s="28" t="s">
        <v>172</v>
      </c>
      <c r="C12" s="15">
        <f t="shared" si="179"/>
        <v>196686.9</v>
      </c>
      <c r="D12" s="15">
        <f t="shared" si="180"/>
        <v>123794.4</v>
      </c>
      <c r="E12" s="14">
        <f t="shared" si="170"/>
        <v>0.62939829749718967</v>
      </c>
      <c r="F12" s="31"/>
      <c r="G12" s="31"/>
      <c r="H12" s="23"/>
      <c r="I12" s="31">
        <v>196172</v>
      </c>
      <c r="J12" s="31">
        <v>123394.4</v>
      </c>
      <c r="K12" s="23">
        <f t="shared" si="171"/>
        <v>0.62901127581917904</v>
      </c>
      <c r="L12" s="31">
        <v>514.9</v>
      </c>
      <c r="M12" s="31">
        <v>400</v>
      </c>
      <c r="N12" s="23">
        <f t="shared" si="1"/>
        <v>0.77684987376189552</v>
      </c>
      <c r="O12" s="31"/>
      <c r="P12" s="31"/>
      <c r="Q12" s="23"/>
      <c r="R12" s="15">
        <f t="shared" si="172"/>
        <v>157431.32903999998</v>
      </c>
      <c r="S12" s="15">
        <f t="shared" si="173"/>
        <v>27170.076489999999</v>
      </c>
      <c r="T12" s="14">
        <f t="shared" si="3"/>
        <v>0.17258366969065386</v>
      </c>
      <c r="U12" s="31">
        <v>53133.5</v>
      </c>
      <c r="V12" s="31">
        <v>19203</v>
      </c>
      <c r="W12" s="23">
        <f t="shared" si="5"/>
        <v>0.36141040962857707</v>
      </c>
      <c r="X12" s="31">
        <v>2300</v>
      </c>
      <c r="Y12" s="31">
        <v>1646.2</v>
      </c>
      <c r="Z12" s="23">
        <f t="shared" si="7"/>
        <v>0.71573913043478266</v>
      </c>
      <c r="AA12" s="31"/>
      <c r="AB12" s="31"/>
      <c r="AC12" s="23"/>
      <c r="AD12" s="31"/>
      <c r="AE12" s="31"/>
      <c r="AF12" s="23"/>
      <c r="AG12" s="31"/>
      <c r="AH12" s="31"/>
      <c r="AI12" s="31"/>
      <c r="AJ12" s="31"/>
      <c r="AK12" s="31"/>
      <c r="AL12" s="23"/>
      <c r="AM12" s="31"/>
      <c r="AN12" s="31"/>
      <c r="AO12" s="31"/>
      <c r="AP12" s="31">
        <v>4293.7</v>
      </c>
      <c r="AQ12" s="31">
        <v>0</v>
      </c>
      <c r="AR12" s="23">
        <f t="shared" si="9"/>
        <v>0</v>
      </c>
      <c r="AS12" s="31"/>
      <c r="AT12" s="31"/>
      <c r="AU12" s="31"/>
      <c r="AV12" s="31"/>
      <c r="AW12" s="31"/>
      <c r="AX12" s="23"/>
      <c r="AY12" s="31">
        <v>435.43003000000004</v>
      </c>
      <c r="AZ12" s="31">
        <v>0</v>
      </c>
      <c r="BA12" s="23">
        <f t="shared" si="14"/>
        <v>0</v>
      </c>
      <c r="BB12" s="31">
        <v>4685.8</v>
      </c>
      <c r="BC12" s="31">
        <v>0</v>
      </c>
      <c r="BD12" s="23">
        <f t="shared" si="16"/>
        <v>0</v>
      </c>
      <c r="BE12" s="31"/>
      <c r="BF12" s="31"/>
      <c r="BG12" s="23"/>
      <c r="BH12" s="31">
        <v>60390</v>
      </c>
      <c r="BI12" s="31">
        <v>0</v>
      </c>
      <c r="BJ12" s="23">
        <f t="shared" si="20"/>
        <v>0</v>
      </c>
      <c r="BK12" s="31"/>
      <c r="BL12" s="31"/>
      <c r="BM12" s="23"/>
      <c r="BN12" s="31"/>
      <c r="BO12" s="31"/>
      <c r="BP12" s="23"/>
      <c r="BQ12" s="31">
        <v>4685.8</v>
      </c>
      <c r="BR12" s="31">
        <v>0</v>
      </c>
      <c r="BS12" s="23">
        <f t="shared" si="26"/>
        <v>0</v>
      </c>
      <c r="BT12" s="31">
        <v>6415.04</v>
      </c>
      <c r="BU12" s="31">
        <v>0</v>
      </c>
      <c r="BV12" s="23">
        <f t="shared" si="28"/>
        <v>0</v>
      </c>
      <c r="BW12" s="31"/>
      <c r="BX12" s="31"/>
      <c r="BY12" s="23"/>
      <c r="BZ12" s="31">
        <v>1932.1214</v>
      </c>
      <c r="CA12" s="31">
        <v>0</v>
      </c>
      <c r="CB12" s="23">
        <f t="shared" si="32"/>
        <v>0</v>
      </c>
      <c r="CC12" s="31">
        <v>1173.9000000000001</v>
      </c>
      <c r="CD12" s="31">
        <v>0</v>
      </c>
      <c r="CE12" s="23">
        <f t="shared" si="34"/>
        <v>0</v>
      </c>
      <c r="CF12" s="31"/>
      <c r="CG12" s="31"/>
      <c r="CH12" s="23"/>
      <c r="CI12" s="31"/>
      <c r="CJ12" s="31"/>
      <c r="CK12" s="23"/>
      <c r="CL12" s="31">
        <v>58.897919999999999</v>
      </c>
      <c r="CM12" s="31">
        <v>0</v>
      </c>
      <c r="CN12" s="23">
        <f t="shared" si="40"/>
        <v>0</v>
      </c>
      <c r="CO12" s="31"/>
      <c r="CP12" s="31"/>
      <c r="CQ12" s="23"/>
      <c r="CR12" s="31">
        <v>1658.3322000000001</v>
      </c>
      <c r="CS12" s="31">
        <v>0</v>
      </c>
      <c r="CT12" s="23">
        <f t="shared" si="43"/>
        <v>0</v>
      </c>
      <c r="CU12" s="31">
        <v>100</v>
      </c>
      <c r="CV12" s="31">
        <v>0</v>
      </c>
      <c r="CW12" s="23">
        <f t="shared" si="45"/>
        <v>0</v>
      </c>
      <c r="CX12" s="31">
        <v>8249.0310000000009</v>
      </c>
      <c r="CY12" s="31">
        <v>0</v>
      </c>
      <c r="CZ12" s="23">
        <f t="shared" si="47"/>
        <v>0</v>
      </c>
      <c r="DA12" s="31"/>
      <c r="DB12" s="31"/>
      <c r="DC12" s="23"/>
      <c r="DD12" s="31"/>
      <c r="DE12" s="31"/>
      <c r="DF12" s="23"/>
      <c r="DG12" s="31">
        <v>6320.8764900000006</v>
      </c>
      <c r="DH12" s="31">
        <v>6320.8764900000006</v>
      </c>
      <c r="DI12" s="23">
        <f t="shared" si="53"/>
        <v>1</v>
      </c>
      <c r="DJ12" s="31"/>
      <c r="DK12" s="31"/>
      <c r="DL12" s="23"/>
      <c r="DM12" s="31"/>
      <c r="DN12" s="31"/>
      <c r="DO12" s="23"/>
      <c r="DP12" s="31"/>
      <c r="DQ12" s="31"/>
      <c r="DR12" s="23"/>
      <c r="DS12" s="31"/>
      <c r="DT12" s="31"/>
      <c r="DU12" s="23"/>
      <c r="DV12" s="31"/>
      <c r="DW12" s="31"/>
      <c r="DX12" s="23"/>
      <c r="DY12" s="31"/>
      <c r="DZ12" s="31"/>
      <c r="EA12" s="31"/>
      <c r="EB12" s="31"/>
      <c r="EC12" s="31"/>
      <c r="ED12" s="23"/>
      <c r="EE12" s="31"/>
      <c r="EF12" s="31"/>
      <c r="EG12" s="23"/>
      <c r="EH12" s="31">
        <v>1598.9</v>
      </c>
      <c r="EI12" s="31">
        <v>0</v>
      </c>
      <c r="EJ12" s="23">
        <f t="shared" si="70"/>
        <v>0</v>
      </c>
      <c r="EK12" s="31"/>
      <c r="EL12" s="31"/>
      <c r="EM12" s="23"/>
      <c r="EN12" s="31"/>
      <c r="EO12" s="31"/>
      <c r="EP12" s="23"/>
      <c r="EQ12" s="31"/>
      <c r="ER12" s="31"/>
      <c r="ES12" s="31"/>
      <c r="ET12" s="31"/>
      <c r="EU12" s="31"/>
      <c r="EV12" s="23"/>
      <c r="EW12" s="31"/>
      <c r="EX12" s="31"/>
      <c r="EY12" s="23"/>
      <c r="EZ12" s="31">
        <f t="shared" si="174"/>
        <v>262783.3</v>
      </c>
      <c r="FA12" s="31">
        <f t="shared" si="175"/>
        <v>173111.33004</v>
      </c>
      <c r="FB12" s="23">
        <f t="shared" si="79"/>
        <v>0.65876077376302078</v>
      </c>
      <c r="FC12" s="31">
        <v>2102</v>
      </c>
      <c r="FD12" s="31">
        <v>1051.2</v>
      </c>
      <c r="FE12" s="23">
        <f t="shared" si="81"/>
        <v>0.50009514747859185</v>
      </c>
      <c r="FF12" s="31">
        <v>168.5</v>
      </c>
      <c r="FG12" s="31">
        <v>84</v>
      </c>
      <c r="FH12" s="23">
        <f t="shared" si="83"/>
        <v>0.49851632047477745</v>
      </c>
      <c r="FI12" s="31">
        <v>182.2</v>
      </c>
      <c r="FJ12" s="31">
        <v>94.136600000000001</v>
      </c>
      <c r="FK12" s="23">
        <f t="shared" si="85"/>
        <v>0.51666630076838638</v>
      </c>
      <c r="FL12" s="31"/>
      <c r="FM12" s="31"/>
      <c r="FN12" s="23"/>
      <c r="FO12" s="31"/>
      <c r="FP12" s="31"/>
      <c r="FQ12" s="23"/>
      <c r="FR12" s="31"/>
      <c r="FS12" s="31"/>
      <c r="FT12" s="23"/>
      <c r="FU12" s="31"/>
      <c r="FV12" s="31"/>
      <c r="FW12" s="23"/>
      <c r="FX12" s="31"/>
      <c r="FY12" s="31"/>
      <c r="FZ12" s="23"/>
      <c r="GA12" s="31">
        <v>71218.100000000006</v>
      </c>
      <c r="GB12" s="31">
        <v>36173.783000000003</v>
      </c>
      <c r="GC12" s="23">
        <f t="shared" si="97"/>
        <v>0.5079296274402153</v>
      </c>
      <c r="GD12" s="31">
        <v>2281.6999999999998</v>
      </c>
      <c r="GE12" s="31">
        <v>700</v>
      </c>
      <c r="GF12" s="23">
        <f t="shared" si="99"/>
        <v>0.30678879782618224</v>
      </c>
      <c r="GG12" s="31">
        <v>158303.1</v>
      </c>
      <c r="GH12" s="31">
        <v>118323.928</v>
      </c>
      <c r="GI12" s="23">
        <f t="shared" si="101"/>
        <v>0.74745174289069505</v>
      </c>
      <c r="GJ12" s="31">
        <v>99.7</v>
      </c>
      <c r="GK12" s="31">
        <v>49.48</v>
      </c>
      <c r="GL12" s="23">
        <f t="shared" si="103"/>
        <v>0.49628886659979937</v>
      </c>
      <c r="GM12" s="31">
        <v>8359.7999999999993</v>
      </c>
      <c r="GN12" s="31">
        <v>3526</v>
      </c>
      <c r="GO12" s="23">
        <f t="shared" si="176"/>
        <v>0.42178042536902799</v>
      </c>
      <c r="GP12" s="31">
        <v>3514.8</v>
      </c>
      <c r="GQ12" s="31">
        <v>2799.42</v>
      </c>
      <c r="GR12" s="23">
        <f t="shared" si="106"/>
        <v>0.79646637077500848</v>
      </c>
      <c r="GS12" s="31">
        <v>182.2</v>
      </c>
      <c r="GT12" s="31">
        <v>71.8</v>
      </c>
      <c r="GU12" s="23">
        <f t="shared" si="108"/>
        <v>0.39407244785949508</v>
      </c>
      <c r="GV12" s="31">
        <v>12645.4</v>
      </c>
      <c r="GW12" s="31">
        <v>7997.7284400000008</v>
      </c>
      <c r="GX12" s="23">
        <f t="shared" si="110"/>
        <v>0.63246148322710238</v>
      </c>
      <c r="GY12" s="31">
        <v>1731.6</v>
      </c>
      <c r="GZ12" s="31">
        <v>1174.0039999999999</v>
      </c>
      <c r="HA12" s="23">
        <f t="shared" si="112"/>
        <v>0.67798798798798798</v>
      </c>
      <c r="HB12" s="31"/>
      <c r="HC12" s="31"/>
      <c r="HD12" s="23"/>
      <c r="HE12" s="31">
        <v>211</v>
      </c>
      <c r="HF12" s="31">
        <v>190</v>
      </c>
      <c r="HG12" s="23">
        <f t="shared" si="116"/>
        <v>0.90047393364928907</v>
      </c>
      <c r="HH12" s="31">
        <v>0.5</v>
      </c>
      <c r="HI12" s="31">
        <v>0.5</v>
      </c>
      <c r="HJ12" s="23">
        <f t="shared" si="118"/>
        <v>1</v>
      </c>
      <c r="HK12" s="31">
        <v>1289.7</v>
      </c>
      <c r="HL12" s="31">
        <v>644.79999999999995</v>
      </c>
      <c r="HM12" s="23">
        <f t="shared" si="120"/>
        <v>0.49996123129409936</v>
      </c>
      <c r="HN12" s="31"/>
      <c r="HO12" s="31"/>
      <c r="HP12" s="23"/>
      <c r="HQ12" s="31">
        <v>5.2</v>
      </c>
      <c r="HR12" s="31">
        <v>2.6</v>
      </c>
      <c r="HS12" s="23">
        <f t="shared" si="123"/>
        <v>0.5</v>
      </c>
      <c r="HT12" s="31"/>
      <c r="HU12" s="31"/>
      <c r="HV12" s="23"/>
      <c r="HW12" s="31"/>
      <c r="HX12" s="31"/>
      <c r="HY12" s="23"/>
      <c r="HZ12" s="31">
        <v>487.8</v>
      </c>
      <c r="IA12" s="31">
        <v>227.95</v>
      </c>
      <c r="IB12" s="23">
        <f t="shared" si="129"/>
        <v>0.46730217302173016</v>
      </c>
      <c r="IC12" s="31">
        <f t="shared" si="181"/>
        <v>27983.599999999999</v>
      </c>
      <c r="ID12" s="31">
        <f t="shared" si="182"/>
        <v>0</v>
      </c>
      <c r="IE12" s="23">
        <f t="shared" si="131"/>
        <v>0</v>
      </c>
      <c r="IF12" s="31"/>
      <c r="IG12" s="31"/>
      <c r="IH12" s="23"/>
      <c r="II12" s="31">
        <v>5940</v>
      </c>
      <c r="IJ12" s="31">
        <v>0</v>
      </c>
      <c r="IK12" s="23">
        <f t="shared" si="134"/>
        <v>0</v>
      </c>
      <c r="IL12" s="31"/>
      <c r="IM12" s="31"/>
      <c r="IN12" s="23"/>
      <c r="IO12" s="31">
        <v>21031.163929999999</v>
      </c>
      <c r="IP12" s="31">
        <v>0</v>
      </c>
      <c r="IQ12" s="23">
        <f t="shared" si="136"/>
        <v>0</v>
      </c>
      <c r="IR12" s="31">
        <v>212.43607</v>
      </c>
      <c r="IS12" s="31">
        <v>0</v>
      </c>
      <c r="IT12" s="23">
        <f t="shared" si="138"/>
        <v>0</v>
      </c>
      <c r="IU12" s="31"/>
      <c r="IV12" s="24"/>
      <c r="IW12" s="23"/>
      <c r="IX12" s="31"/>
      <c r="IY12" s="31"/>
      <c r="IZ12" s="23"/>
      <c r="JA12" s="31">
        <v>800</v>
      </c>
      <c r="JB12" s="31">
        <v>0</v>
      </c>
      <c r="JC12" s="23">
        <f t="shared" si="144"/>
        <v>0</v>
      </c>
      <c r="JD12" s="31"/>
      <c r="JE12" s="31"/>
      <c r="JF12" s="23"/>
      <c r="JG12" s="31"/>
      <c r="JH12" s="31"/>
      <c r="JI12" s="23"/>
      <c r="JJ12" s="31"/>
      <c r="JK12" s="31"/>
      <c r="JL12" s="23"/>
      <c r="JM12" s="31"/>
      <c r="JN12" s="31"/>
      <c r="JO12" s="23"/>
      <c r="JP12" s="31"/>
      <c r="JQ12" s="31"/>
      <c r="JR12" s="23"/>
      <c r="JS12" s="31"/>
      <c r="JT12" s="31"/>
      <c r="JU12" s="23"/>
      <c r="JV12" s="31"/>
      <c r="JW12" s="31"/>
      <c r="JX12" s="23"/>
      <c r="JY12" s="31"/>
      <c r="JZ12" s="31"/>
      <c r="KA12" s="23"/>
      <c r="KB12" s="31"/>
      <c r="KC12" s="31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31"/>
      <c r="KO12" s="31"/>
      <c r="KP12" s="23"/>
      <c r="KQ12" s="31"/>
      <c r="KR12" s="31"/>
      <c r="KS12" s="23"/>
      <c r="KT12" s="31"/>
      <c r="KU12" s="31"/>
      <c r="KV12" s="23"/>
      <c r="KW12" s="31">
        <f t="shared" si="177"/>
        <v>644885.12903999991</v>
      </c>
      <c r="KX12" s="31">
        <f t="shared" si="178"/>
        <v>324075.80653</v>
      </c>
      <c r="KY12" s="23">
        <f t="shared" si="169"/>
        <v>0.50253260919883724</v>
      </c>
    </row>
    <row r="13" spans="1:311" x14ac:dyDescent="0.25">
      <c r="A13" s="30" t="s">
        <v>216</v>
      </c>
      <c r="B13" s="28" t="s">
        <v>173</v>
      </c>
      <c r="C13" s="15">
        <f t="shared" si="179"/>
        <v>67789</v>
      </c>
      <c r="D13" s="15">
        <f t="shared" si="180"/>
        <v>33915.5</v>
      </c>
      <c r="E13" s="14">
        <f t="shared" si="170"/>
        <v>0.50030978477334076</v>
      </c>
      <c r="F13" s="31"/>
      <c r="G13" s="31"/>
      <c r="H13" s="23"/>
      <c r="I13" s="31">
        <v>67789</v>
      </c>
      <c r="J13" s="31">
        <v>33915.5</v>
      </c>
      <c r="K13" s="23">
        <f t="shared" si="171"/>
        <v>0.50030978477334076</v>
      </c>
      <c r="L13" s="31"/>
      <c r="M13" s="31"/>
      <c r="N13" s="23"/>
      <c r="O13" s="31"/>
      <c r="P13" s="31"/>
      <c r="Q13" s="23"/>
      <c r="R13" s="15">
        <f t="shared" si="172"/>
        <v>138973.34982</v>
      </c>
      <c r="S13" s="15">
        <f t="shared" si="173"/>
        <v>26885.726839999999</v>
      </c>
      <c r="T13" s="14">
        <f t="shared" si="3"/>
        <v>0.1934595868547655</v>
      </c>
      <c r="U13" s="31">
        <v>25263.5</v>
      </c>
      <c r="V13" s="31">
        <v>13286.4</v>
      </c>
      <c r="W13" s="23">
        <f t="shared" si="5"/>
        <v>0.52591287826310684</v>
      </c>
      <c r="X13" s="31">
        <v>5225.3</v>
      </c>
      <c r="Y13" s="31">
        <v>1.2</v>
      </c>
      <c r="Z13" s="23">
        <f t="shared" si="7"/>
        <v>2.296518860161139E-4</v>
      </c>
      <c r="AA13" s="31"/>
      <c r="AB13" s="31"/>
      <c r="AC13" s="23"/>
      <c r="AD13" s="31"/>
      <c r="AE13" s="31"/>
      <c r="AF13" s="23"/>
      <c r="AG13" s="31"/>
      <c r="AH13" s="31"/>
      <c r="AI13" s="31"/>
      <c r="AJ13" s="31"/>
      <c r="AK13" s="31"/>
      <c r="AL13" s="23"/>
      <c r="AM13" s="31"/>
      <c r="AN13" s="31"/>
      <c r="AO13" s="31"/>
      <c r="AP13" s="31">
        <v>595.35</v>
      </c>
      <c r="AQ13" s="31">
        <v>0</v>
      </c>
      <c r="AR13" s="23">
        <f t="shared" si="9"/>
        <v>0</v>
      </c>
      <c r="AS13" s="31"/>
      <c r="AT13" s="31"/>
      <c r="AU13" s="31"/>
      <c r="AV13" s="31"/>
      <c r="AW13" s="31"/>
      <c r="AX13" s="23"/>
      <c r="AY13" s="31"/>
      <c r="AZ13" s="31"/>
      <c r="BA13" s="23"/>
      <c r="BB13" s="31"/>
      <c r="BC13" s="31"/>
      <c r="BD13" s="23"/>
      <c r="BE13" s="31">
        <v>71671.869500000001</v>
      </c>
      <c r="BF13" s="31">
        <v>588.72683999999992</v>
      </c>
      <c r="BG13" s="23">
        <f t="shared" si="18"/>
        <v>8.2141967846952827E-3</v>
      </c>
      <c r="BH13" s="31"/>
      <c r="BI13" s="31"/>
      <c r="BJ13" s="23"/>
      <c r="BK13" s="31"/>
      <c r="BL13" s="31"/>
      <c r="BM13" s="23"/>
      <c r="BN13" s="31"/>
      <c r="BO13" s="31"/>
      <c r="BP13" s="23"/>
      <c r="BQ13" s="31"/>
      <c r="BR13" s="31"/>
      <c r="BS13" s="23"/>
      <c r="BT13" s="31">
        <v>4811.28</v>
      </c>
      <c r="BU13" s="31">
        <v>0</v>
      </c>
      <c r="BV13" s="23">
        <f t="shared" si="28"/>
        <v>0</v>
      </c>
      <c r="BW13" s="31"/>
      <c r="BX13" s="31"/>
      <c r="BY13" s="23"/>
      <c r="BZ13" s="31">
        <v>1932.1214</v>
      </c>
      <c r="CA13" s="31">
        <v>0</v>
      </c>
      <c r="CB13" s="23">
        <f t="shared" si="32"/>
        <v>0</v>
      </c>
      <c r="CC13" s="31"/>
      <c r="CD13" s="31"/>
      <c r="CE13" s="23"/>
      <c r="CF13" s="31">
        <v>2142</v>
      </c>
      <c r="CG13" s="31">
        <v>0</v>
      </c>
      <c r="CH13" s="23">
        <f t="shared" si="36"/>
        <v>0</v>
      </c>
      <c r="CI13" s="31">
        <v>1099.9000000000001</v>
      </c>
      <c r="CJ13" s="31">
        <v>732.3</v>
      </c>
      <c r="CK13" s="23">
        <f t="shared" si="38"/>
        <v>0.66578779889080819</v>
      </c>
      <c r="CL13" s="31">
        <v>54.197919999999996</v>
      </c>
      <c r="CM13" s="31">
        <v>0</v>
      </c>
      <c r="CN13" s="23">
        <f t="shared" si="40"/>
        <v>0</v>
      </c>
      <c r="CO13" s="31"/>
      <c r="CP13" s="31"/>
      <c r="CQ13" s="23"/>
      <c r="CR13" s="31">
        <v>1174.231</v>
      </c>
      <c r="CS13" s="31">
        <v>0</v>
      </c>
      <c r="CT13" s="23">
        <f t="shared" si="43"/>
        <v>0</v>
      </c>
      <c r="CU13" s="31"/>
      <c r="CV13" s="31"/>
      <c r="CW13" s="23"/>
      <c r="CX13" s="31"/>
      <c r="CY13" s="31"/>
      <c r="CZ13" s="23"/>
      <c r="DA13" s="31"/>
      <c r="DB13" s="31"/>
      <c r="DC13" s="23"/>
      <c r="DD13" s="31"/>
      <c r="DE13" s="31"/>
      <c r="DF13" s="23"/>
      <c r="DG13" s="31"/>
      <c r="DH13" s="31"/>
      <c r="DI13" s="23"/>
      <c r="DJ13" s="31"/>
      <c r="DK13" s="31"/>
      <c r="DL13" s="23"/>
      <c r="DM13" s="31"/>
      <c r="DN13" s="31"/>
      <c r="DO13" s="23"/>
      <c r="DP13" s="31"/>
      <c r="DQ13" s="31"/>
      <c r="DR13" s="23"/>
      <c r="DS13" s="31"/>
      <c r="DT13" s="31"/>
      <c r="DU13" s="23"/>
      <c r="DV13" s="31"/>
      <c r="DW13" s="31"/>
      <c r="DX13" s="23"/>
      <c r="DY13" s="31"/>
      <c r="DZ13" s="31"/>
      <c r="EA13" s="31"/>
      <c r="EB13" s="31"/>
      <c r="EC13" s="31"/>
      <c r="ED13" s="23"/>
      <c r="EE13" s="31"/>
      <c r="EF13" s="31"/>
      <c r="EG13" s="23"/>
      <c r="EH13" s="31">
        <v>25003.599999999999</v>
      </c>
      <c r="EI13" s="31">
        <v>12277.1</v>
      </c>
      <c r="EJ13" s="23">
        <f t="shared" si="70"/>
        <v>0.4910132940856517</v>
      </c>
      <c r="EK13" s="31"/>
      <c r="EL13" s="31"/>
      <c r="EM13" s="23"/>
      <c r="EN13" s="31"/>
      <c r="EO13" s="31"/>
      <c r="EP13" s="23"/>
      <c r="EQ13" s="31"/>
      <c r="ER13" s="31"/>
      <c r="ES13" s="31"/>
      <c r="ET13" s="31"/>
      <c r="EU13" s="31"/>
      <c r="EV13" s="23"/>
      <c r="EW13" s="31"/>
      <c r="EX13" s="31"/>
      <c r="EY13" s="23"/>
      <c r="EZ13" s="31">
        <f t="shared" si="174"/>
        <v>265355</v>
      </c>
      <c r="FA13" s="31">
        <f t="shared" si="175"/>
        <v>164762.70049999998</v>
      </c>
      <c r="FB13" s="23">
        <f t="shared" si="79"/>
        <v>0.62091424883646429</v>
      </c>
      <c r="FC13" s="31">
        <v>3143</v>
      </c>
      <c r="FD13" s="31">
        <v>1571.4</v>
      </c>
      <c r="FE13" s="23">
        <f t="shared" si="81"/>
        <v>0.49996818326439713</v>
      </c>
      <c r="FF13" s="31">
        <v>134.80000000000001</v>
      </c>
      <c r="FG13" s="31">
        <v>67.2</v>
      </c>
      <c r="FH13" s="23">
        <f t="shared" si="83"/>
        <v>0.49851632047477745</v>
      </c>
      <c r="FI13" s="31">
        <v>192.8</v>
      </c>
      <c r="FJ13" s="31">
        <v>162</v>
      </c>
      <c r="FK13" s="23">
        <f t="shared" si="85"/>
        <v>0.84024896265560156</v>
      </c>
      <c r="FL13" s="31"/>
      <c r="FM13" s="31"/>
      <c r="FN13" s="23"/>
      <c r="FO13" s="31"/>
      <c r="FP13" s="31"/>
      <c r="FQ13" s="23"/>
      <c r="FR13" s="31"/>
      <c r="FS13" s="31"/>
      <c r="FT13" s="23"/>
      <c r="FU13" s="31"/>
      <c r="FV13" s="31"/>
      <c r="FW13" s="23"/>
      <c r="FX13" s="31"/>
      <c r="FY13" s="31"/>
      <c r="FZ13" s="23"/>
      <c r="GA13" s="31">
        <v>72411.7</v>
      </c>
      <c r="GB13" s="31">
        <v>37147.279999999999</v>
      </c>
      <c r="GC13" s="23">
        <f t="shared" si="97"/>
        <v>0.51300107579300036</v>
      </c>
      <c r="GD13" s="31">
        <v>582.4</v>
      </c>
      <c r="GE13" s="31">
        <v>197.1</v>
      </c>
      <c r="GF13" s="23">
        <f t="shared" si="99"/>
        <v>0.33842719780219782</v>
      </c>
      <c r="GG13" s="31">
        <v>167445.6</v>
      </c>
      <c r="GH13" s="31">
        <v>114363.432</v>
      </c>
      <c r="GI13" s="23">
        <f t="shared" si="101"/>
        <v>0.68298857658845613</v>
      </c>
      <c r="GJ13" s="31">
        <v>261.8</v>
      </c>
      <c r="GK13" s="31">
        <v>130.02000000000001</v>
      </c>
      <c r="GL13" s="23">
        <f t="shared" si="103"/>
        <v>0.49663865546218489</v>
      </c>
      <c r="GM13" s="31">
        <v>2681.5</v>
      </c>
      <c r="GN13" s="31">
        <v>1063.3</v>
      </c>
      <c r="GO13" s="23">
        <f t="shared" si="176"/>
        <v>0.39653179190751442</v>
      </c>
      <c r="GP13" s="31">
        <v>2104.8000000000002</v>
      </c>
      <c r="GQ13" s="31">
        <v>1835.4480000000001</v>
      </c>
      <c r="GR13" s="23">
        <f t="shared" si="106"/>
        <v>0.87202964652223491</v>
      </c>
      <c r="GS13" s="31">
        <v>60.7</v>
      </c>
      <c r="GT13" s="31">
        <v>29.2</v>
      </c>
      <c r="GU13" s="23">
        <f t="shared" si="108"/>
        <v>0.48105436573311366</v>
      </c>
      <c r="GV13" s="31">
        <v>11798.2</v>
      </c>
      <c r="GW13" s="31">
        <v>6169.05</v>
      </c>
      <c r="GX13" s="23">
        <f t="shared" si="110"/>
        <v>0.52288060890644339</v>
      </c>
      <c r="GY13" s="31">
        <v>2124.6999999999998</v>
      </c>
      <c r="GZ13" s="31">
        <v>892.46050000000002</v>
      </c>
      <c r="HA13" s="23">
        <f t="shared" si="112"/>
        <v>0.42004071162987722</v>
      </c>
      <c r="HB13" s="31"/>
      <c r="HC13" s="31"/>
      <c r="HD13" s="23"/>
      <c r="HE13" s="31"/>
      <c r="HF13" s="31"/>
      <c r="HG13" s="23"/>
      <c r="HH13" s="31"/>
      <c r="HI13" s="31"/>
      <c r="HJ13" s="23"/>
      <c r="HK13" s="31">
        <v>1875.7</v>
      </c>
      <c r="HL13" s="31">
        <v>937.8</v>
      </c>
      <c r="HM13" s="23">
        <f t="shared" si="120"/>
        <v>0.49997334328517351</v>
      </c>
      <c r="HN13" s="31"/>
      <c r="HO13" s="31"/>
      <c r="HP13" s="23"/>
      <c r="HQ13" s="31">
        <v>2.7</v>
      </c>
      <c r="HR13" s="31">
        <v>1.35</v>
      </c>
      <c r="HS13" s="23">
        <f t="shared" si="123"/>
        <v>0.5</v>
      </c>
      <c r="HT13" s="31"/>
      <c r="HU13" s="31"/>
      <c r="HV13" s="23"/>
      <c r="HW13" s="31"/>
      <c r="HX13" s="31"/>
      <c r="HY13" s="23"/>
      <c r="HZ13" s="31">
        <v>534.6</v>
      </c>
      <c r="IA13" s="31">
        <v>195.66</v>
      </c>
      <c r="IB13" s="23">
        <f t="shared" si="129"/>
        <v>0.36599326599326598</v>
      </c>
      <c r="IC13" s="31">
        <f t="shared" si="181"/>
        <v>21685.200000000001</v>
      </c>
      <c r="ID13" s="31">
        <f t="shared" si="182"/>
        <v>1242.6066599999999</v>
      </c>
      <c r="IE13" s="23">
        <f t="shared" si="131"/>
        <v>5.7302061313707041E-2</v>
      </c>
      <c r="IF13" s="31"/>
      <c r="IG13" s="31"/>
      <c r="IH13" s="23"/>
      <c r="II13" s="31">
        <v>9900</v>
      </c>
      <c r="IJ13" s="31">
        <v>0</v>
      </c>
      <c r="IK13" s="23">
        <f t="shared" si="134"/>
        <v>0</v>
      </c>
      <c r="IL13" s="31"/>
      <c r="IM13" s="31"/>
      <c r="IN13" s="23"/>
      <c r="IO13" s="31"/>
      <c r="IP13" s="31"/>
      <c r="IQ13" s="23"/>
      <c r="IR13" s="31"/>
      <c r="IS13" s="31"/>
      <c r="IT13" s="23"/>
      <c r="IU13" s="31"/>
      <c r="IV13" s="24"/>
      <c r="IW13" s="23"/>
      <c r="IX13" s="31"/>
      <c r="IY13" s="31"/>
      <c r="IZ13" s="23"/>
      <c r="JA13" s="31">
        <v>6300</v>
      </c>
      <c r="JB13" s="31">
        <v>0</v>
      </c>
      <c r="JC13" s="23">
        <f t="shared" si="144"/>
        <v>0</v>
      </c>
      <c r="JD13" s="31"/>
      <c r="JE13" s="31"/>
      <c r="JF13" s="23"/>
      <c r="JG13" s="31"/>
      <c r="JH13" s="31"/>
      <c r="JI13" s="23"/>
      <c r="JJ13" s="31"/>
      <c r="JK13" s="31"/>
      <c r="JL13" s="23"/>
      <c r="JM13" s="31"/>
      <c r="JN13" s="31"/>
      <c r="JO13" s="23"/>
      <c r="JP13" s="31"/>
      <c r="JQ13" s="31"/>
      <c r="JR13" s="23"/>
      <c r="JS13" s="31">
        <v>2970</v>
      </c>
      <c r="JT13" s="31">
        <v>0</v>
      </c>
      <c r="JU13" s="23">
        <f t="shared" si="156"/>
        <v>0</v>
      </c>
      <c r="JV13" s="31"/>
      <c r="JW13" s="31"/>
      <c r="JX13" s="23"/>
      <c r="JY13" s="31">
        <v>30</v>
      </c>
      <c r="JZ13" s="31">
        <v>0</v>
      </c>
      <c r="KA13" s="23">
        <f t="shared" si="160"/>
        <v>0</v>
      </c>
      <c r="KB13" s="31"/>
      <c r="KC13" s="31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6">
        <v>2485.1999999999998</v>
      </c>
      <c r="KO13" s="31">
        <v>1242.6066599999999</v>
      </c>
      <c r="KP13" s="23">
        <f>KO13/KN13</f>
        <v>0.50000267986479963</v>
      </c>
      <c r="KQ13" s="31"/>
      <c r="KR13" s="31"/>
      <c r="KS13" s="23"/>
      <c r="KT13" s="31"/>
      <c r="KU13" s="31"/>
      <c r="KV13" s="23"/>
      <c r="KW13" s="31">
        <f t="shared" si="177"/>
        <v>493802.54982000001</v>
      </c>
      <c r="KX13" s="31">
        <f t="shared" si="178"/>
        <v>226806.53399999999</v>
      </c>
      <c r="KY13" s="23">
        <f t="shared" si="169"/>
        <v>0.45930612161212026</v>
      </c>
    </row>
    <row r="14" spans="1:311" x14ac:dyDescent="0.25">
      <c r="A14" s="30" t="s">
        <v>217</v>
      </c>
      <c r="B14" s="28" t="s">
        <v>174</v>
      </c>
      <c r="C14" s="15">
        <f t="shared" si="179"/>
        <v>114038.2</v>
      </c>
      <c r="D14" s="15">
        <f t="shared" si="180"/>
        <v>27131</v>
      </c>
      <c r="E14" s="14">
        <f t="shared" si="170"/>
        <v>0.23791150684595164</v>
      </c>
      <c r="F14" s="31"/>
      <c r="G14" s="31"/>
      <c r="H14" s="23"/>
      <c r="I14" s="31">
        <v>108634</v>
      </c>
      <c r="J14" s="31">
        <v>21726.799999999999</v>
      </c>
      <c r="K14" s="23">
        <f t="shared" si="171"/>
        <v>0.19999999999999998</v>
      </c>
      <c r="L14" s="31">
        <v>5404.2</v>
      </c>
      <c r="M14" s="31">
        <v>5404.2</v>
      </c>
      <c r="N14" s="23">
        <f t="shared" si="1"/>
        <v>1</v>
      </c>
      <c r="O14" s="31"/>
      <c r="P14" s="31"/>
      <c r="Q14" s="23"/>
      <c r="R14" s="15">
        <f t="shared" si="172"/>
        <v>120096.43131000001</v>
      </c>
      <c r="S14" s="15">
        <f t="shared" si="173"/>
        <v>50732.068220000001</v>
      </c>
      <c r="T14" s="14">
        <f t="shared" si="3"/>
        <v>0.4224277746359289</v>
      </c>
      <c r="U14" s="31">
        <v>33659.9</v>
      </c>
      <c r="V14" s="31">
        <v>6018</v>
      </c>
      <c r="W14" s="23">
        <f t="shared" si="5"/>
        <v>0.17878840994774198</v>
      </c>
      <c r="X14" s="31">
        <v>22082.2</v>
      </c>
      <c r="Y14" s="31">
        <v>22082.2</v>
      </c>
      <c r="Z14" s="23">
        <f t="shared" si="7"/>
        <v>1</v>
      </c>
      <c r="AA14" s="31"/>
      <c r="AB14" s="31"/>
      <c r="AC14" s="23"/>
      <c r="AD14" s="31"/>
      <c r="AE14" s="31"/>
      <c r="AF14" s="23"/>
      <c r="AG14" s="31"/>
      <c r="AH14" s="31"/>
      <c r="AI14" s="31"/>
      <c r="AJ14" s="31"/>
      <c r="AK14" s="31"/>
      <c r="AL14" s="23"/>
      <c r="AM14" s="31"/>
      <c r="AN14" s="31"/>
      <c r="AO14" s="31"/>
      <c r="AP14" s="31">
        <v>3723.7647499999998</v>
      </c>
      <c r="AQ14" s="31">
        <v>0</v>
      </c>
      <c r="AR14" s="23">
        <f t="shared" si="9"/>
        <v>0</v>
      </c>
      <c r="AS14" s="31"/>
      <c r="AT14" s="31"/>
      <c r="AU14" s="31"/>
      <c r="AV14" s="31"/>
      <c r="AW14" s="31"/>
      <c r="AX14" s="23"/>
      <c r="AY14" s="31"/>
      <c r="AZ14" s="31"/>
      <c r="BA14" s="23"/>
      <c r="BB14" s="31"/>
      <c r="BC14" s="31"/>
      <c r="BD14" s="23"/>
      <c r="BE14" s="31"/>
      <c r="BF14" s="31"/>
      <c r="BG14" s="23"/>
      <c r="BH14" s="31"/>
      <c r="BI14" s="31"/>
      <c r="BJ14" s="23"/>
      <c r="BK14" s="31"/>
      <c r="BL14" s="31"/>
      <c r="BM14" s="23"/>
      <c r="BN14" s="31"/>
      <c r="BO14" s="31"/>
      <c r="BP14" s="23"/>
      <c r="BQ14" s="31"/>
      <c r="BR14" s="31"/>
      <c r="BS14" s="23"/>
      <c r="BT14" s="31">
        <v>1603.76</v>
      </c>
      <c r="BU14" s="31">
        <v>0</v>
      </c>
      <c r="BV14" s="23">
        <f t="shared" si="28"/>
        <v>0</v>
      </c>
      <c r="BW14" s="31"/>
      <c r="BX14" s="31"/>
      <c r="BY14" s="23"/>
      <c r="BZ14" s="31">
        <v>1932.1214</v>
      </c>
      <c r="CA14" s="31">
        <v>0</v>
      </c>
      <c r="CB14" s="23">
        <f t="shared" si="32"/>
        <v>0</v>
      </c>
      <c r="CC14" s="31"/>
      <c r="CD14" s="31"/>
      <c r="CE14" s="23"/>
      <c r="CF14" s="31">
        <v>2142</v>
      </c>
      <c r="CG14" s="31">
        <v>0</v>
      </c>
      <c r="CH14" s="23">
        <f t="shared" si="36"/>
        <v>0</v>
      </c>
      <c r="CI14" s="31">
        <v>1871</v>
      </c>
      <c r="CJ14" s="31">
        <v>1187.5999999999999</v>
      </c>
      <c r="CK14" s="23">
        <f t="shared" si="38"/>
        <v>0.6347407803313736</v>
      </c>
      <c r="CL14" s="31">
        <v>6.7979200000000004</v>
      </c>
      <c r="CM14" s="31">
        <v>0</v>
      </c>
      <c r="CN14" s="23">
        <f t="shared" si="40"/>
        <v>0</v>
      </c>
      <c r="CO14" s="31"/>
      <c r="CP14" s="31"/>
      <c r="CQ14" s="23"/>
      <c r="CR14" s="31"/>
      <c r="CS14" s="31"/>
      <c r="CT14" s="23"/>
      <c r="CU14" s="31"/>
      <c r="CV14" s="31"/>
      <c r="CW14" s="23"/>
      <c r="CX14" s="31">
        <v>7655.1030000000001</v>
      </c>
      <c r="CY14" s="31">
        <v>0</v>
      </c>
      <c r="CZ14" s="23">
        <f t="shared" si="47"/>
        <v>0</v>
      </c>
      <c r="DA14" s="31"/>
      <c r="DB14" s="31"/>
      <c r="DC14" s="23"/>
      <c r="DD14" s="31">
        <v>737.18424000000005</v>
      </c>
      <c r="DE14" s="31">
        <v>0</v>
      </c>
      <c r="DF14" s="23">
        <f t="shared" si="51"/>
        <v>0</v>
      </c>
      <c r="DG14" s="31"/>
      <c r="DH14" s="31"/>
      <c r="DI14" s="23"/>
      <c r="DJ14" s="31"/>
      <c r="DK14" s="31"/>
      <c r="DL14" s="23"/>
      <c r="DM14" s="31"/>
      <c r="DN14" s="31"/>
      <c r="DO14" s="23"/>
      <c r="DP14" s="31"/>
      <c r="DQ14" s="31"/>
      <c r="DR14" s="23"/>
      <c r="DS14" s="31"/>
      <c r="DT14" s="31"/>
      <c r="DU14" s="23"/>
      <c r="DV14" s="31"/>
      <c r="DW14" s="31"/>
      <c r="DX14" s="23"/>
      <c r="DY14" s="31"/>
      <c r="DZ14" s="31"/>
      <c r="EA14" s="31"/>
      <c r="EB14" s="31"/>
      <c r="EC14" s="31"/>
      <c r="ED14" s="23"/>
      <c r="EE14" s="31"/>
      <c r="EF14" s="31"/>
      <c r="EG14" s="23"/>
      <c r="EH14" s="31">
        <v>1929.5</v>
      </c>
      <c r="EI14" s="31">
        <v>0</v>
      </c>
      <c r="EJ14" s="23">
        <f t="shared" si="70"/>
        <v>0</v>
      </c>
      <c r="EK14" s="31"/>
      <c r="EL14" s="31"/>
      <c r="EM14" s="23"/>
      <c r="EN14" s="31"/>
      <c r="EO14" s="31"/>
      <c r="EP14" s="23"/>
      <c r="EQ14" s="31"/>
      <c r="ER14" s="31"/>
      <c r="ES14" s="31"/>
      <c r="ET14" s="31">
        <v>42753.1</v>
      </c>
      <c r="EU14" s="31">
        <v>21444.268219999998</v>
      </c>
      <c r="EV14" s="23">
        <f t="shared" si="76"/>
        <v>0.50158393707122995</v>
      </c>
      <c r="EW14" s="31"/>
      <c r="EX14" s="31"/>
      <c r="EY14" s="23"/>
      <c r="EZ14" s="31">
        <f t="shared" si="174"/>
        <v>149167.36000000002</v>
      </c>
      <c r="FA14" s="31">
        <f t="shared" si="175"/>
        <v>97973.367509999967</v>
      </c>
      <c r="FB14" s="23">
        <f t="shared" si="79"/>
        <v>0.65680164554765841</v>
      </c>
      <c r="FC14" s="31">
        <v>1178</v>
      </c>
      <c r="FD14" s="31">
        <v>392.8</v>
      </c>
      <c r="FE14" s="23">
        <f t="shared" si="81"/>
        <v>0.33344651952461801</v>
      </c>
      <c r="FF14" s="31">
        <v>84.2</v>
      </c>
      <c r="FG14" s="31">
        <v>42</v>
      </c>
      <c r="FH14" s="23">
        <f t="shared" si="83"/>
        <v>0.49881235154394299</v>
      </c>
      <c r="FI14" s="31">
        <v>232.6</v>
      </c>
      <c r="FJ14" s="31">
        <v>130.59038000000001</v>
      </c>
      <c r="FK14" s="23">
        <f t="shared" si="85"/>
        <v>0.56143757523645754</v>
      </c>
      <c r="FL14" s="31"/>
      <c r="FM14" s="31"/>
      <c r="FN14" s="23"/>
      <c r="FO14" s="31"/>
      <c r="FP14" s="31"/>
      <c r="FQ14" s="23"/>
      <c r="FR14" s="31">
        <v>551.79999999999995</v>
      </c>
      <c r="FS14" s="31">
        <v>377.99040000000002</v>
      </c>
      <c r="FT14" s="23">
        <f t="shared" si="91"/>
        <v>0.68501341065603494</v>
      </c>
      <c r="FU14" s="31"/>
      <c r="FV14" s="31"/>
      <c r="FW14" s="23"/>
      <c r="FX14" s="31">
        <v>0.3</v>
      </c>
      <c r="FY14" s="31">
        <v>0</v>
      </c>
      <c r="FZ14" s="23">
        <f t="shared" si="95"/>
        <v>0</v>
      </c>
      <c r="GA14" s="31">
        <v>44540</v>
      </c>
      <c r="GB14" s="31">
        <v>25622.025000000001</v>
      </c>
      <c r="GC14" s="23">
        <f t="shared" si="97"/>
        <v>0.57525875617422539</v>
      </c>
      <c r="GD14" s="31">
        <v>204.4</v>
      </c>
      <c r="GE14" s="31">
        <v>82.8</v>
      </c>
      <c r="GF14" s="23">
        <f t="shared" si="99"/>
        <v>0.40508806262230918</v>
      </c>
      <c r="GG14" s="31">
        <v>87762.4</v>
      </c>
      <c r="GH14" s="31">
        <v>64050.112000000001</v>
      </c>
      <c r="GI14" s="23">
        <f t="shared" si="101"/>
        <v>0.72981267604349931</v>
      </c>
      <c r="GJ14" s="31"/>
      <c r="GK14" s="31"/>
      <c r="GL14" s="23"/>
      <c r="GM14" s="31">
        <v>1021.6</v>
      </c>
      <c r="GN14" s="31">
        <v>429.7</v>
      </c>
      <c r="GO14" s="23">
        <f t="shared" si="176"/>
        <v>0.42061472200469852</v>
      </c>
      <c r="GP14" s="31">
        <v>515.76</v>
      </c>
      <c r="GQ14" s="31">
        <v>515.76</v>
      </c>
      <c r="GR14" s="23">
        <f t="shared" si="106"/>
        <v>1</v>
      </c>
      <c r="GS14" s="31">
        <v>30.4</v>
      </c>
      <c r="GT14" s="31">
        <v>16.2</v>
      </c>
      <c r="GU14" s="23">
        <f t="shared" si="108"/>
        <v>0.53289473684210531</v>
      </c>
      <c r="GV14" s="31">
        <v>9650.2999999999993</v>
      </c>
      <c r="GW14" s="31">
        <v>4792.9727300000004</v>
      </c>
      <c r="GX14" s="23">
        <f t="shared" si="110"/>
        <v>0.49666567153352753</v>
      </c>
      <c r="GY14" s="31">
        <v>1010.9</v>
      </c>
      <c r="GZ14" s="31">
        <v>370.3</v>
      </c>
      <c r="HA14" s="23">
        <f t="shared" si="112"/>
        <v>0.36630725096448713</v>
      </c>
      <c r="HB14" s="31"/>
      <c r="HC14" s="31"/>
      <c r="HD14" s="23"/>
      <c r="HE14" s="31"/>
      <c r="HF14" s="31"/>
      <c r="HG14" s="23"/>
      <c r="HH14" s="31"/>
      <c r="HI14" s="31"/>
      <c r="HJ14" s="23"/>
      <c r="HK14" s="31">
        <v>1382.1</v>
      </c>
      <c r="HL14" s="31">
        <v>691</v>
      </c>
      <c r="HM14" s="23">
        <f t="shared" si="120"/>
        <v>0.49996382316764348</v>
      </c>
      <c r="HN14" s="31"/>
      <c r="HO14" s="31"/>
      <c r="HP14" s="23"/>
      <c r="HQ14" s="31">
        <v>3.9</v>
      </c>
      <c r="HR14" s="31">
        <v>1.9</v>
      </c>
      <c r="HS14" s="23">
        <f t="shared" si="123"/>
        <v>0.48717948717948717</v>
      </c>
      <c r="HT14" s="31">
        <v>358.1</v>
      </c>
      <c r="HU14" s="31">
        <v>179.4</v>
      </c>
      <c r="HV14" s="23">
        <f t="shared" si="125"/>
        <v>0.50097738061993857</v>
      </c>
      <c r="HW14" s="31">
        <v>26.2</v>
      </c>
      <c r="HX14" s="31">
        <v>0</v>
      </c>
      <c r="HY14" s="23">
        <f t="shared" si="127"/>
        <v>0</v>
      </c>
      <c r="HZ14" s="31">
        <v>614.4</v>
      </c>
      <c r="IA14" s="31">
        <v>277.81700000000001</v>
      </c>
      <c r="IB14" s="23">
        <f t="shared" si="129"/>
        <v>0.45217610677083336</v>
      </c>
      <c r="IC14" s="31">
        <f t="shared" si="181"/>
        <v>10228.9</v>
      </c>
      <c r="ID14" s="31">
        <f t="shared" si="182"/>
        <v>2129.4507000000003</v>
      </c>
      <c r="IE14" s="23">
        <f t="shared" si="131"/>
        <v>0.20817983360869696</v>
      </c>
      <c r="IF14" s="31"/>
      <c r="IG14" s="31"/>
      <c r="IH14" s="23"/>
      <c r="II14" s="31">
        <v>2970</v>
      </c>
      <c r="IJ14" s="31">
        <v>0</v>
      </c>
      <c r="IK14" s="23">
        <f t="shared" si="134"/>
        <v>0</v>
      </c>
      <c r="IL14" s="31"/>
      <c r="IM14" s="31"/>
      <c r="IN14" s="23"/>
      <c r="IO14" s="31"/>
      <c r="IP14" s="31"/>
      <c r="IQ14" s="23"/>
      <c r="IR14" s="31"/>
      <c r="IS14" s="31"/>
      <c r="IT14" s="23"/>
      <c r="IU14" s="31"/>
      <c r="IV14" s="24"/>
      <c r="IW14" s="23"/>
      <c r="IX14" s="31"/>
      <c r="IY14" s="31"/>
      <c r="IZ14" s="23"/>
      <c r="JA14" s="31"/>
      <c r="JB14" s="31"/>
      <c r="JC14" s="23"/>
      <c r="JD14" s="31"/>
      <c r="JE14" s="31"/>
      <c r="JF14" s="23"/>
      <c r="JG14" s="31"/>
      <c r="JH14" s="31"/>
      <c r="JI14" s="23"/>
      <c r="JJ14" s="31"/>
      <c r="JK14" s="31"/>
      <c r="JL14" s="23"/>
      <c r="JM14" s="31"/>
      <c r="JN14" s="31"/>
      <c r="JO14" s="23"/>
      <c r="JP14" s="31"/>
      <c r="JQ14" s="31"/>
      <c r="JR14" s="23"/>
      <c r="JS14" s="31">
        <v>2970</v>
      </c>
      <c r="JT14" s="31">
        <v>0</v>
      </c>
      <c r="JU14" s="23">
        <f t="shared" si="156"/>
        <v>0</v>
      </c>
      <c r="JV14" s="31"/>
      <c r="JW14" s="31"/>
      <c r="JX14" s="23"/>
      <c r="JY14" s="31">
        <v>30</v>
      </c>
      <c r="JZ14" s="31">
        <v>0</v>
      </c>
      <c r="KA14" s="23">
        <f t="shared" si="160"/>
        <v>0</v>
      </c>
      <c r="KB14" s="31"/>
      <c r="KC14" s="31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6">
        <v>4258.8999999999996</v>
      </c>
      <c r="KO14" s="31">
        <v>2129.4507000000003</v>
      </c>
      <c r="KP14" s="23">
        <f>KO14/KN14</f>
        <v>0.5000001643616897</v>
      </c>
      <c r="KQ14" s="31"/>
      <c r="KR14" s="31"/>
      <c r="KS14" s="23"/>
      <c r="KT14" s="31"/>
      <c r="KU14" s="31"/>
      <c r="KV14" s="23"/>
      <c r="KW14" s="31">
        <f t="shared" si="177"/>
        <v>393530.89131000009</v>
      </c>
      <c r="KX14" s="31">
        <f t="shared" si="178"/>
        <v>177965.88642999995</v>
      </c>
      <c r="KY14" s="23">
        <f t="shared" si="169"/>
        <v>0.45222850444492574</v>
      </c>
    </row>
    <row r="15" spans="1:311" x14ac:dyDescent="0.25">
      <c r="A15" s="30" t="s">
        <v>218</v>
      </c>
      <c r="B15" s="28" t="s">
        <v>175</v>
      </c>
      <c r="C15" s="15">
        <f t="shared" si="179"/>
        <v>62611</v>
      </c>
      <c r="D15" s="15">
        <f t="shared" si="180"/>
        <v>37626.6</v>
      </c>
      <c r="E15" s="14">
        <f t="shared" si="170"/>
        <v>0.60095829806264067</v>
      </c>
      <c r="F15" s="31"/>
      <c r="G15" s="31"/>
      <c r="H15" s="23"/>
      <c r="I15" s="31">
        <v>62461</v>
      </c>
      <c r="J15" s="31">
        <v>37476.6</v>
      </c>
      <c r="K15" s="23">
        <f t="shared" si="171"/>
        <v>0.6</v>
      </c>
      <c r="L15" s="31">
        <v>150</v>
      </c>
      <c r="M15" s="31">
        <v>150</v>
      </c>
      <c r="N15" s="23">
        <f t="shared" si="1"/>
        <v>1</v>
      </c>
      <c r="O15" s="31"/>
      <c r="P15" s="31"/>
      <c r="Q15" s="23"/>
      <c r="R15" s="15">
        <f t="shared" si="172"/>
        <v>40893.513859999999</v>
      </c>
      <c r="S15" s="15">
        <f t="shared" si="173"/>
        <v>8124.8527199999999</v>
      </c>
      <c r="T15" s="14">
        <f t="shared" si="3"/>
        <v>0.19868316398086119</v>
      </c>
      <c r="U15" s="31">
        <v>23618</v>
      </c>
      <c r="V15" s="31">
        <v>5443</v>
      </c>
      <c r="W15" s="23">
        <f t="shared" si="5"/>
        <v>0.23045981878228469</v>
      </c>
      <c r="X15" s="31">
        <v>10525.6</v>
      </c>
      <c r="Y15" s="31">
        <v>0</v>
      </c>
      <c r="Z15" s="23">
        <f t="shared" si="7"/>
        <v>0</v>
      </c>
      <c r="AA15" s="31"/>
      <c r="AB15" s="31"/>
      <c r="AC15" s="23"/>
      <c r="AD15" s="31"/>
      <c r="AE15" s="31"/>
      <c r="AF15" s="23"/>
      <c r="AG15" s="31"/>
      <c r="AH15" s="31"/>
      <c r="AI15" s="31"/>
      <c r="AJ15" s="31"/>
      <c r="AK15" s="31"/>
      <c r="AL15" s="23"/>
      <c r="AM15" s="31"/>
      <c r="AN15" s="31"/>
      <c r="AO15" s="31"/>
      <c r="AP15" s="31">
        <v>448.17559999999997</v>
      </c>
      <c r="AQ15" s="31">
        <v>0</v>
      </c>
      <c r="AR15" s="23">
        <f t="shared" si="9"/>
        <v>0</v>
      </c>
      <c r="AS15" s="31"/>
      <c r="AT15" s="31"/>
      <c r="AU15" s="31"/>
      <c r="AV15" s="31"/>
      <c r="AW15" s="31"/>
      <c r="AX15" s="23"/>
      <c r="AY15" s="31"/>
      <c r="AZ15" s="31"/>
      <c r="BA15" s="23"/>
      <c r="BB15" s="31"/>
      <c r="BC15" s="31"/>
      <c r="BD15" s="23"/>
      <c r="BE15" s="31"/>
      <c r="BF15" s="31"/>
      <c r="BG15" s="23"/>
      <c r="BH15" s="31"/>
      <c r="BI15" s="31"/>
      <c r="BJ15" s="23"/>
      <c r="BK15" s="31"/>
      <c r="BL15" s="31"/>
      <c r="BM15" s="23"/>
      <c r="BN15" s="31"/>
      <c r="BO15" s="31"/>
      <c r="BP15" s="23"/>
      <c r="BQ15" s="31"/>
      <c r="BR15" s="31"/>
      <c r="BS15" s="23"/>
      <c r="BT15" s="31"/>
      <c r="BU15" s="31"/>
      <c r="BV15" s="23"/>
      <c r="BW15" s="31"/>
      <c r="BX15" s="31"/>
      <c r="BY15" s="23"/>
      <c r="BZ15" s="31"/>
      <c r="CA15" s="31"/>
      <c r="CB15" s="23"/>
      <c r="CC15" s="31"/>
      <c r="CD15" s="31"/>
      <c r="CE15" s="23"/>
      <c r="CF15" s="31"/>
      <c r="CG15" s="31"/>
      <c r="CH15" s="23"/>
      <c r="CI15" s="31"/>
      <c r="CJ15" s="31"/>
      <c r="CK15" s="23"/>
      <c r="CL15" s="31">
        <v>92.713740000000001</v>
      </c>
      <c r="CM15" s="31">
        <v>0</v>
      </c>
      <c r="CN15" s="23">
        <f t="shared" si="40"/>
        <v>0</v>
      </c>
      <c r="CO15" s="31"/>
      <c r="CP15" s="31"/>
      <c r="CQ15" s="23"/>
      <c r="CR15" s="31"/>
      <c r="CS15" s="31"/>
      <c r="CT15" s="23"/>
      <c r="CU15" s="31"/>
      <c r="CV15" s="31"/>
      <c r="CW15" s="23"/>
      <c r="CX15" s="31">
        <v>1225.1718000000001</v>
      </c>
      <c r="CY15" s="31">
        <v>0</v>
      </c>
      <c r="CZ15" s="23">
        <f t="shared" si="47"/>
        <v>0</v>
      </c>
      <c r="DA15" s="31"/>
      <c r="DB15" s="31"/>
      <c r="DC15" s="23"/>
      <c r="DD15" s="31"/>
      <c r="DE15" s="31"/>
      <c r="DF15" s="23"/>
      <c r="DG15" s="31">
        <v>2407.6777200000001</v>
      </c>
      <c r="DH15" s="31">
        <v>2407.6777200000001</v>
      </c>
      <c r="DI15" s="23">
        <f t="shared" si="53"/>
        <v>1</v>
      </c>
      <c r="DJ15" s="31"/>
      <c r="DK15" s="31"/>
      <c r="DL15" s="23"/>
      <c r="DM15" s="31"/>
      <c r="DN15" s="31"/>
      <c r="DO15" s="23"/>
      <c r="DP15" s="31">
        <v>274.17500000000001</v>
      </c>
      <c r="DQ15" s="31">
        <v>274.17500000000001</v>
      </c>
      <c r="DR15" s="23">
        <f t="shared" si="59"/>
        <v>1</v>
      </c>
      <c r="DS15" s="31"/>
      <c r="DT15" s="31"/>
      <c r="DU15" s="23"/>
      <c r="DV15" s="31"/>
      <c r="DW15" s="31"/>
      <c r="DX15" s="23"/>
      <c r="DY15" s="31"/>
      <c r="DZ15" s="31"/>
      <c r="EA15" s="31"/>
      <c r="EB15" s="31"/>
      <c r="EC15" s="31"/>
      <c r="ED15" s="23"/>
      <c r="EE15" s="31"/>
      <c r="EF15" s="31"/>
      <c r="EG15" s="23"/>
      <c r="EH15" s="31">
        <v>2302</v>
      </c>
      <c r="EI15" s="31">
        <v>0</v>
      </c>
      <c r="EJ15" s="23">
        <f t="shared" si="70"/>
        <v>0</v>
      </c>
      <c r="EK15" s="31"/>
      <c r="EL15" s="31"/>
      <c r="EM15" s="23"/>
      <c r="EN15" s="31"/>
      <c r="EO15" s="31"/>
      <c r="EP15" s="23"/>
      <c r="EQ15" s="31"/>
      <c r="ER15" s="31"/>
      <c r="ES15" s="31"/>
      <c r="ET15" s="31"/>
      <c r="EU15" s="31"/>
      <c r="EV15" s="23"/>
      <c r="EW15" s="31"/>
      <c r="EX15" s="31"/>
      <c r="EY15" s="23"/>
      <c r="EZ15" s="31">
        <f t="shared" si="174"/>
        <v>132370.19999999998</v>
      </c>
      <c r="FA15" s="31">
        <f t="shared" si="175"/>
        <v>61889.517219999994</v>
      </c>
      <c r="FB15" s="23">
        <f t="shared" si="79"/>
        <v>0.46754871730948511</v>
      </c>
      <c r="FC15" s="31">
        <v>1120</v>
      </c>
      <c r="FD15" s="31">
        <v>559.79999999999995</v>
      </c>
      <c r="FE15" s="23">
        <f t="shared" si="81"/>
        <v>0.49982142857142853</v>
      </c>
      <c r="FF15" s="31">
        <v>185.3</v>
      </c>
      <c r="FG15" s="31">
        <v>92.4</v>
      </c>
      <c r="FH15" s="23">
        <f t="shared" si="83"/>
        <v>0.49865083648138153</v>
      </c>
      <c r="FI15" s="31">
        <v>182.2</v>
      </c>
      <c r="FJ15" s="31">
        <v>67.635999999999996</v>
      </c>
      <c r="FK15" s="23">
        <f t="shared" si="85"/>
        <v>0.37121844127332604</v>
      </c>
      <c r="FL15" s="31"/>
      <c r="FM15" s="31"/>
      <c r="FN15" s="23"/>
      <c r="FO15" s="31"/>
      <c r="FP15" s="31"/>
      <c r="FQ15" s="23"/>
      <c r="FR15" s="31"/>
      <c r="FS15" s="31"/>
      <c r="FT15" s="23"/>
      <c r="FU15" s="31"/>
      <c r="FV15" s="31"/>
      <c r="FW15" s="23"/>
      <c r="FX15" s="31"/>
      <c r="FY15" s="31"/>
      <c r="FZ15" s="23"/>
      <c r="GA15" s="31">
        <v>16488.7</v>
      </c>
      <c r="GB15" s="31">
        <v>7505.02</v>
      </c>
      <c r="GC15" s="23">
        <f t="shared" si="97"/>
        <v>0.45516141357414475</v>
      </c>
      <c r="GD15" s="31">
        <v>296.60000000000002</v>
      </c>
      <c r="GE15" s="31">
        <v>69.2</v>
      </c>
      <c r="GF15" s="23">
        <f t="shared" si="99"/>
        <v>0.23331085637221846</v>
      </c>
      <c r="GG15" s="31">
        <v>103201.1</v>
      </c>
      <c r="GH15" s="31">
        <v>49041.440000000002</v>
      </c>
      <c r="GI15" s="23">
        <f t="shared" si="101"/>
        <v>0.4752026867930671</v>
      </c>
      <c r="GJ15" s="31"/>
      <c r="GK15" s="31"/>
      <c r="GL15" s="23"/>
      <c r="GM15" s="31">
        <v>2252.1999999999998</v>
      </c>
      <c r="GN15" s="31">
        <v>784.3</v>
      </c>
      <c r="GO15" s="23">
        <f t="shared" si="176"/>
        <v>0.34823727910487523</v>
      </c>
      <c r="GP15" s="31">
        <v>705.6</v>
      </c>
      <c r="GQ15" s="31">
        <v>705.6</v>
      </c>
      <c r="GR15" s="23">
        <f t="shared" si="106"/>
        <v>1</v>
      </c>
      <c r="GS15" s="31">
        <v>60.7</v>
      </c>
      <c r="GT15" s="31">
        <v>29.2</v>
      </c>
      <c r="GU15" s="23">
        <f t="shared" si="108"/>
        <v>0.48105436573311366</v>
      </c>
      <c r="GV15" s="31">
        <v>5254.9</v>
      </c>
      <c r="GW15" s="31">
        <v>1840.2186499999998</v>
      </c>
      <c r="GX15" s="23">
        <f t="shared" si="110"/>
        <v>0.35019099316828101</v>
      </c>
      <c r="GY15" s="31">
        <v>795.6</v>
      </c>
      <c r="GZ15" s="31">
        <v>339.60156999999998</v>
      </c>
      <c r="HA15" s="23">
        <f t="shared" si="112"/>
        <v>0.4268496354952237</v>
      </c>
      <c r="HB15" s="31"/>
      <c r="HC15" s="31"/>
      <c r="HD15" s="23"/>
      <c r="HE15" s="31"/>
      <c r="HF15" s="31"/>
      <c r="HG15" s="23"/>
      <c r="HH15" s="31"/>
      <c r="HI15" s="31"/>
      <c r="HJ15" s="23"/>
      <c r="HK15" s="31">
        <v>1334.2</v>
      </c>
      <c r="HL15" s="31">
        <v>667.1</v>
      </c>
      <c r="HM15" s="23">
        <f t="shared" si="120"/>
        <v>0.5</v>
      </c>
      <c r="HN15" s="31"/>
      <c r="HO15" s="31"/>
      <c r="HP15" s="23"/>
      <c r="HQ15" s="31">
        <v>0.3</v>
      </c>
      <c r="HR15" s="31">
        <v>7.0000000000000007E-2</v>
      </c>
      <c r="HS15" s="23">
        <f t="shared" si="123"/>
        <v>0.23333333333333336</v>
      </c>
      <c r="HT15" s="31"/>
      <c r="HU15" s="31"/>
      <c r="HV15" s="23"/>
      <c r="HW15" s="31"/>
      <c r="HX15" s="31"/>
      <c r="HY15" s="23"/>
      <c r="HZ15" s="31">
        <v>492.8</v>
      </c>
      <c r="IA15" s="31">
        <v>187.93100000000001</v>
      </c>
      <c r="IB15" s="23">
        <f t="shared" si="129"/>
        <v>0.3813534902597403</v>
      </c>
      <c r="IC15" s="31">
        <f t="shared" si="181"/>
        <v>10200</v>
      </c>
      <c r="ID15" s="31">
        <f t="shared" si="182"/>
        <v>0</v>
      </c>
      <c r="IE15" s="23">
        <f t="shared" si="131"/>
        <v>0</v>
      </c>
      <c r="IF15" s="31"/>
      <c r="IG15" s="31"/>
      <c r="IH15" s="23"/>
      <c r="II15" s="31"/>
      <c r="IJ15" s="31"/>
      <c r="IK15" s="23"/>
      <c r="IL15" s="31"/>
      <c r="IM15" s="31"/>
      <c r="IN15" s="23"/>
      <c r="IO15" s="31"/>
      <c r="IP15" s="31"/>
      <c r="IQ15" s="23"/>
      <c r="IR15" s="31"/>
      <c r="IS15" s="31"/>
      <c r="IT15" s="23"/>
      <c r="IU15" s="31"/>
      <c r="IV15" s="24"/>
      <c r="IW15" s="23"/>
      <c r="IX15" s="31"/>
      <c r="IY15" s="31"/>
      <c r="IZ15" s="23"/>
      <c r="JA15" s="31">
        <v>10200</v>
      </c>
      <c r="JB15" s="31">
        <v>0</v>
      </c>
      <c r="JC15" s="23">
        <f t="shared" si="144"/>
        <v>0</v>
      </c>
      <c r="JD15" s="31"/>
      <c r="JE15" s="31"/>
      <c r="JF15" s="23"/>
      <c r="JG15" s="31"/>
      <c r="JH15" s="31"/>
      <c r="JI15" s="23"/>
      <c r="JJ15" s="31"/>
      <c r="JK15" s="31"/>
      <c r="JL15" s="23"/>
      <c r="JM15" s="31"/>
      <c r="JN15" s="31"/>
      <c r="JO15" s="23"/>
      <c r="JP15" s="31"/>
      <c r="JQ15" s="31"/>
      <c r="JR15" s="23"/>
      <c r="JS15" s="31"/>
      <c r="JT15" s="31"/>
      <c r="JU15" s="23"/>
      <c r="JV15" s="31"/>
      <c r="JW15" s="31"/>
      <c r="JX15" s="23"/>
      <c r="JY15" s="31"/>
      <c r="JZ15" s="31"/>
      <c r="KA15" s="23"/>
      <c r="KB15" s="31"/>
      <c r="KC15" s="31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31"/>
      <c r="KO15" s="31"/>
      <c r="KP15" s="23"/>
      <c r="KQ15" s="31"/>
      <c r="KR15" s="31"/>
      <c r="KS15" s="23"/>
      <c r="KT15" s="31"/>
      <c r="KU15" s="31"/>
      <c r="KV15" s="23"/>
      <c r="KW15" s="31">
        <f t="shared" si="177"/>
        <v>246074.71385999999</v>
      </c>
      <c r="KX15" s="31">
        <f t="shared" si="178"/>
        <v>107640.96994</v>
      </c>
      <c r="KY15" s="23">
        <f t="shared" si="169"/>
        <v>0.437432063829364</v>
      </c>
    </row>
    <row r="16" spans="1:311" x14ac:dyDescent="0.25">
      <c r="A16" s="30" t="s">
        <v>219</v>
      </c>
      <c r="B16" s="28" t="s">
        <v>176</v>
      </c>
      <c r="C16" s="15">
        <f t="shared" si="179"/>
        <v>145839.6</v>
      </c>
      <c r="D16" s="15">
        <f t="shared" si="180"/>
        <v>71180.099999999991</v>
      </c>
      <c r="E16" s="14">
        <f t="shared" si="170"/>
        <v>0.48807114117153355</v>
      </c>
      <c r="F16" s="31"/>
      <c r="G16" s="31"/>
      <c r="H16" s="23"/>
      <c r="I16" s="31">
        <v>120453</v>
      </c>
      <c r="J16" s="31">
        <v>70056.899999999994</v>
      </c>
      <c r="K16" s="23">
        <f t="shared" si="171"/>
        <v>0.58161191502079645</v>
      </c>
      <c r="L16" s="31">
        <v>25386.6</v>
      </c>
      <c r="M16" s="31">
        <v>1123.2</v>
      </c>
      <c r="N16" s="23">
        <f t="shared" si="1"/>
        <v>4.4243813665477069E-2</v>
      </c>
      <c r="O16" s="31"/>
      <c r="P16" s="31"/>
      <c r="Q16" s="23"/>
      <c r="R16" s="15">
        <f t="shared" si="172"/>
        <v>153745.01391999997</v>
      </c>
      <c r="S16" s="15">
        <f t="shared" si="173"/>
        <v>30825.31</v>
      </c>
      <c r="T16" s="14">
        <f t="shared" si="3"/>
        <v>0.20049632319159119</v>
      </c>
      <c r="U16" s="31">
        <v>48208.9</v>
      </c>
      <c r="V16" s="31">
        <v>23986.3</v>
      </c>
      <c r="W16" s="23">
        <f t="shared" si="5"/>
        <v>0.49754920771890665</v>
      </c>
      <c r="X16" s="31">
        <v>2860</v>
      </c>
      <c r="Y16" s="31">
        <v>0</v>
      </c>
      <c r="Z16" s="23">
        <f t="shared" si="7"/>
        <v>0</v>
      </c>
      <c r="AA16" s="31"/>
      <c r="AB16" s="31"/>
      <c r="AC16" s="23"/>
      <c r="AD16" s="31"/>
      <c r="AE16" s="31"/>
      <c r="AF16" s="23"/>
      <c r="AG16" s="31"/>
      <c r="AH16" s="31"/>
      <c r="AI16" s="31"/>
      <c r="AJ16" s="31"/>
      <c r="AK16" s="31"/>
      <c r="AL16" s="23"/>
      <c r="AM16" s="31"/>
      <c r="AN16" s="31"/>
      <c r="AO16" s="31"/>
      <c r="AP16" s="31">
        <v>621.80999999999995</v>
      </c>
      <c r="AQ16" s="31">
        <v>621.80999999999995</v>
      </c>
      <c r="AR16" s="23">
        <f t="shared" si="9"/>
        <v>1</v>
      </c>
      <c r="AS16" s="31"/>
      <c r="AT16" s="31"/>
      <c r="AU16" s="31"/>
      <c r="AV16" s="31"/>
      <c r="AW16" s="31"/>
      <c r="AX16" s="23"/>
      <c r="AY16" s="31">
        <v>2365.0061900000001</v>
      </c>
      <c r="AZ16" s="31">
        <v>0</v>
      </c>
      <c r="BA16" s="23">
        <f t="shared" si="14"/>
        <v>0</v>
      </c>
      <c r="BB16" s="31"/>
      <c r="BC16" s="31"/>
      <c r="BD16" s="23"/>
      <c r="BE16" s="31"/>
      <c r="BF16" s="31"/>
      <c r="BG16" s="23"/>
      <c r="BH16" s="31">
        <v>30195</v>
      </c>
      <c r="BI16" s="31">
        <v>0</v>
      </c>
      <c r="BJ16" s="23">
        <f t="shared" si="20"/>
        <v>0</v>
      </c>
      <c r="BK16" s="31"/>
      <c r="BL16" s="31"/>
      <c r="BM16" s="23"/>
      <c r="BN16" s="31"/>
      <c r="BO16" s="31"/>
      <c r="BP16" s="23"/>
      <c r="BQ16" s="31"/>
      <c r="BR16" s="31"/>
      <c r="BS16" s="23"/>
      <c r="BT16" s="31">
        <v>1603.76</v>
      </c>
      <c r="BU16" s="31">
        <v>0</v>
      </c>
      <c r="BV16" s="23">
        <f t="shared" si="28"/>
        <v>0</v>
      </c>
      <c r="BW16" s="31">
        <v>27000</v>
      </c>
      <c r="BX16" s="31">
        <v>0</v>
      </c>
      <c r="BY16" s="23">
        <f t="shared" si="30"/>
        <v>0</v>
      </c>
      <c r="BZ16" s="31"/>
      <c r="CA16" s="31"/>
      <c r="CB16" s="23"/>
      <c r="CC16" s="31"/>
      <c r="CD16" s="31"/>
      <c r="CE16" s="23"/>
      <c r="CF16" s="31">
        <v>2142</v>
      </c>
      <c r="CG16" s="31">
        <v>0</v>
      </c>
      <c r="CH16" s="23">
        <f t="shared" si="36"/>
        <v>0</v>
      </c>
      <c r="CI16" s="31">
        <v>2360.1999999999998</v>
      </c>
      <c r="CJ16" s="31">
        <v>1317.2</v>
      </c>
      <c r="CK16" s="23">
        <f t="shared" si="38"/>
        <v>0.55808829760189815</v>
      </c>
      <c r="CL16" s="31">
        <v>59.187919999999998</v>
      </c>
      <c r="CM16" s="31">
        <v>0</v>
      </c>
      <c r="CN16" s="23">
        <f t="shared" si="40"/>
        <v>0</v>
      </c>
      <c r="CO16" s="31"/>
      <c r="CP16" s="31"/>
      <c r="CQ16" s="23"/>
      <c r="CR16" s="31">
        <v>2348.4609999999998</v>
      </c>
      <c r="CS16" s="31">
        <v>0</v>
      </c>
      <c r="CT16" s="23">
        <f t="shared" si="43"/>
        <v>0</v>
      </c>
      <c r="CU16" s="31"/>
      <c r="CV16" s="31"/>
      <c r="CW16" s="23"/>
      <c r="CX16" s="31">
        <v>4961.4468099999995</v>
      </c>
      <c r="CY16" s="31">
        <v>0</v>
      </c>
      <c r="CZ16" s="23">
        <f t="shared" si="47"/>
        <v>0</v>
      </c>
      <c r="DA16" s="31"/>
      <c r="DB16" s="31"/>
      <c r="DC16" s="23"/>
      <c r="DD16" s="31"/>
      <c r="DE16" s="31"/>
      <c r="DF16" s="23"/>
      <c r="DG16" s="31"/>
      <c r="DH16" s="31"/>
      <c r="DI16" s="23"/>
      <c r="DJ16" s="31"/>
      <c r="DK16" s="31"/>
      <c r="DL16" s="23"/>
      <c r="DM16" s="31"/>
      <c r="DN16" s="31"/>
      <c r="DO16" s="23"/>
      <c r="DP16" s="31"/>
      <c r="DQ16" s="31"/>
      <c r="DR16" s="23"/>
      <c r="DS16" s="31"/>
      <c r="DT16" s="31"/>
      <c r="DU16" s="23"/>
      <c r="DV16" s="31"/>
      <c r="DW16" s="31"/>
      <c r="DX16" s="23"/>
      <c r="DY16" s="31"/>
      <c r="DZ16" s="31"/>
      <c r="EA16" s="31"/>
      <c r="EB16" s="31"/>
      <c r="EC16" s="31"/>
      <c r="ED16" s="23"/>
      <c r="EE16" s="31"/>
      <c r="EF16" s="31"/>
      <c r="EG16" s="23"/>
      <c r="EH16" s="31">
        <v>13540.7</v>
      </c>
      <c r="EI16" s="31">
        <v>4900</v>
      </c>
      <c r="EJ16" s="23">
        <f t="shared" si="70"/>
        <v>0.36187198593868852</v>
      </c>
      <c r="EK16" s="31"/>
      <c r="EL16" s="31"/>
      <c r="EM16" s="23"/>
      <c r="EN16" s="31"/>
      <c r="EO16" s="31"/>
      <c r="EP16" s="23"/>
      <c r="EQ16" s="31"/>
      <c r="ER16" s="31"/>
      <c r="ES16" s="31"/>
      <c r="ET16" s="31"/>
      <c r="EU16" s="31"/>
      <c r="EV16" s="23"/>
      <c r="EW16" s="31">
        <v>15478.541999999999</v>
      </c>
      <c r="EX16" s="31">
        <v>0</v>
      </c>
      <c r="EY16" s="23">
        <f t="shared" si="78"/>
        <v>0</v>
      </c>
      <c r="EZ16" s="31">
        <f t="shared" si="174"/>
        <v>405395.79999999993</v>
      </c>
      <c r="FA16" s="31">
        <f t="shared" si="175"/>
        <v>228114.62148999999</v>
      </c>
      <c r="FB16" s="23">
        <f t="shared" si="79"/>
        <v>0.56269606515410375</v>
      </c>
      <c r="FC16" s="31">
        <v>5231</v>
      </c>
      <c r="FD16" s="31">
        <v>2615.4</v>
      </c>
      <c r="FE16" s="23">
        <f t="shared" si="81"/>
        <v>0.49998088319632961</v>
      </c>
      <c r="FF16" s="31">
        <v>219</v>
      </c>
      <c r="FG16" s="31">
        <v>109.2</v>
      </c>
      <c r="FH16" s="23">
        <f t="shared" si="83"/>
        <v>0.49863013698630138</v>
      </c>
      <c r="FI16" s="31">
        <v>407.1</v>
      </c>
      <c r="FJ16" s="31">
        <v>265.00453999999996</v>
      </c>
      <c r="FK16" s="23">
        <f t="shared" si="85"/>
        <v>0.65095686563497901</v>
      </c>
      <c r="FL16" s="31"/>
      <c r="FM16" s="31"/>
      <c r="FN16" s="23"/>
      <c r="FO16" s="31"/>
      <c r="FP16" s="31"/>
      <c r="FQ16" s="23"/>
      <c r="FR16" s="31">
        <v>99.6</v>
      </c>
      <c r="FS16" s="31">
        <v>50.500690000000006</v>
      </c>
      <c r="FT16" s="23">
        <f t="shared" si="91"/>
        <v>0.5070350401606426</v>
      </c>
      <c r="FU16" s="31"/>
      <c r="FV16" s="31"/>
      <c r="FW16" s="23"/>
      <c r="FX16" s="31">
        <v>0.1</v>
      </c>
      <c r="FY16" s="31">
        <v>0</v>
      </c>
      <c r="FZ16" s="23">
        <f t="shared" si="95"/>
        <v>0</v>
      </c>
      <c r="GA16" s="31">
        <v>110975.8</v>
      </c>
      <c r="GB16" s="31">
        <v>60400.184999999998</v>
      </c>
      <c r="GC16" s="23">
        <f t="shared" si="97"/>
        <v>0.54426447027189706</v>
      </c>
      <c r="GD16" s="31">
        <v>706.9</v>
      </c>
      <c r="GE16" s="31">
        <v>250</v>
      </c>
      <c r="GF16" s="23">
        <f t="shared" si="99"/>
        <v>0.35365681143018818</v>
      </c>
      <c r="GG16" s="31">
        <v>262612.2</v>
      </c>
      <c r="GH16" s="31">
        <v>152039.136</v>
      </c>
      <c r="GI16" s="23">
        <f t="shared" si="101"/>
        <v>0.57894924912094714</v>
      </c>
      <c r="GJ16" s="31"/>
      <c r="GK16" s="31"/>
      <c r="GL16" s="23"/>
      <c r="GM16" s="31">
        <v>2855.7</v>
      </c>
      <c r="GN16" s="31">
        <v>1299.9000000000001</v>
      </c>
      <c r="GO16" s="23">
        <f t="shared" si="176"/>
        <v>0.45519487341107268</v>
      </c>
      <c r="GP16" s="31">
        <v>1999.2</v>
      </c>
      <c r="GQ16" s="31">
        <v>1999.2</v>
      </c>
      <c r="GR16" s="23">
        <f t="shared" si="106"/>
        <v>1</v>
      </c>
      <c r="GS16" s="31">
        <v>91.1</v>
      </c>
      <c r="GT16" s="31">
        <v>29.2</v>
      </c>
      <c r="GU16" s="23">
        <f t="shared" si="108"/>
        <v>0.32052689352360048</v>
      </c>
      <c r="GV16" s="31">
        <v>11061.8</v>
      </c>
      <c r="GW16" s="31">
        <v>5814.1132600000001</v>
      </c>
      <c r="GX16" s="23">
        <f t="shared" si="110"/>
        <v>0.52560281870943248</v>
      </c>
      <c r="GY16" s="31">
        <v>3453.8</v>
      </c>
      <c r="GZ16" s="31">
        <v>1946.4</v>
      </c>
      <c r="HA16" s="23">
        <f t="shared" si="112"/>
        <v>0.56355318779315533</v>
      </c>
      <c r="HB16" s="31">
        <v>3026.9</v>
      </c>
      <c r="HC16" s="31">
        <v>0</v>
      </c>
      <c r="HD16" s="23">
        <f t="shared" si="114"/>
        <v>0</v>
      </c>
      <c r="HE16" s="31">
        <v>156.6</v>
      </c>
      <c r="HF16" s="31">
        <v>0</v>
      </c>
      <c r="HG16" s="23">
        <f t="shared" si="116"/>
        <v>0</v>
      </c>
      <c r="HH16" s="31">
        <v>2</v>
      </c>
      <c r="HI16" s="31">
        <v>0</v>
      </c>
      <c r="HJ16" s="23">
        <f t="shared" si="118"/>
        <v>0</v>
      </c>
      <c r="HK16" s="31">
        <v>1916.1</v>
      </c>
      <c r="HL16" s="31">
        <v>958</v>
      </c>
      <c r="HM16" s="23">
        <f t="shared" si="120"/>
        <v>0.49997390532853192</v>
      </c>
      <c r="HN16" s="31"/>
      <c r="HO16" s="31"/>
      <c r="HP16" s="23"/>
      <c r="HQ16" s="31">
        <v>2.6</v>
      </c>
      <c r="HR16" s="31">
        <v>1.3</v>
      </c>
      <c r="HS16" s="23">
        <f t="shared" si="123"/>
        <v>0.5</v>
      </c>
      <c r="HT16" s="31"/>
      <c r="HU16" s="31"/>
      <c r="HV16" s="23"/>
      <c r="HW16" s="31"/>
      <c r="HX16" s="31"/>
      <c r="HY16" s="23"/>
      <c r="HZ16" s="31">
        <v>578.29999999999995</v>
      </c>
      <c r="IA16" s="31">
        <v>337.08199999999999</v>
      </c>
      <c r="IB16" s="23">
        <f t="shared" si="129"/>
        <v>0.58288431609891067</v>
      </c>
      <c r="IC16" s="31">
        <f t="shared" si="181"/>
        <v>3900</v>
      </c>
      <c r="ID16" s="31">
        <f t="shared" si="182"/>
        <v>0</v>
      </c>
      <c r="IE16" s="23">
        <f t="shared" si="131"/>
        <v>0</v>
      </c>
      <c r="IF16" s="31"/>
      <c r="IG16" s="31"/>
      <c r="IH16" s="23"/>
      <c r="II16" s="31"/>
      <c r="IJ16" s="31"/>
      <c r="IK16" s="23"/>
      <c r="IL16" s="31"/>
      <c r="IM16" s="31"/>
      <c r="IN16" s="23"/>
      <c r="IO16" s="31"/>
      <c r="IP16" s="31"/>
      <c r="IQ16" s="23"/>
      <c r="IR16" s="31"/>
      <c r="IS16" s="31"/>
      <c r="IT16" s="23"/>
      <c r="IU16" s="31"/>
      <c r="IV16" s="24"/>
      <c r="IW16" s="23"/>
      <c r="IX16" s="31"/>
      <c r="IY16" s="31"/>
      <c r="IZ16" s="23"/>
      <c r="JA16" s="31">
        <v>3900</v>
      </c>
      <c r="JB16" s="31">
        <v>0</v>
      </c>
      <c r="JC16" s="23">
        <f t="shared" si="144"/>
        <v>0</v>
      </c>
      <c r="JD16" s="31"/>
      <c r="JE16" s="31"/>
      <c r="JF16" s="23"/>
      <c r="JG16" s="31"/>
      <c r="JH16" s="31"/>
      <c r="JI16" s="23"/>
      <c r="JJ16" s="31"/>
      <c r="JK16" s="31"/>
      <c r="JL16" s="23"/>
      <c r="JM16" s="31"/>
      <c r="JN16" s="31"/>
      <c r="JO16" s="23"/>
      <c r="JP16" s="31"/>
      <c r="JQ16" s="31"/>
      <c r="JR16" s="23"/>
      <c r="JS16" s="31"/>
      <c r="JT16" s="31"/>
      <c r="JU16" s="23"/>
      <c r="JV16" s="31"/>
      <c r="JW16" s="31"/>
      <c r="JX16" s="23"/>
      <c r="JY16" s="31"/>
      <c r="JZ16" s="31"/>
      <c r="KA16" s="23"/>
      <c r="KB16" s="31"/>
      <c r="KC16" s="31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31"/>
      <c r="KO16" s="31"/>
      <c r="KP16" s="23"/>
      <c r="KQ16" s="31"/>
      <c r="KR16" s="31"/>
      <c r="KS16" s="23"/>
      <c r="KT16" s="31"/>
      <c r="KU16" s="31"/>
      <c r="KV16" s="23"/>
      <c r="KW16" s="31">
        <f t="shared" si="177"/>
        <v>708880.41391999996</v>
      </c>
      <c r="KX16" s="31">
        <f t="shared" si="178"/>
        <v>330120.03148999996</v>
      </c>
      <c r="KY16" s="23">
        <f t="shared" si="169"/>
        <v>0.46569213228009337</v>
      </c>
    </row>
    <row r="17" spans="1:311" x14ac:dyDescent="0.25">
      <c r="A17" s="30" t="s">
        <v>220</v>
      </c>
      <c r="B17" s="28" t="s">
        <v>177</v>
      </c>
      <c r="C17" s="15">
        <f t="shared" si="179"/>
        <v>119437</v>
      </c>
      <c r="D17" s="15">
        <f t="shared" si="180"/>
        <v>94103.3</v>
      </c>
      <c r="E17" s="14">
        <f t="shared" si="170"/>
        <v>0.78789068714050092</v>
      </c>
      <c r="F17" s="31"/>
      <c r="G17" s="31"/>
      <c r="H17" s="23"/>
      <c r="I17" s="31">
        <v>119437</v>
      </c>
      <c r="J17" s="31">
        <v>94103.3</v>
      </c>
      <c r="K17" s="23">
        <f t="shared" si="171"/>
        <v>0.78789068714050092</v>
      </c>
      <c r="L17" s="31"/>
      <c r="M17" s="31"/>
      <c r="N17" s="23"/>
      <c r="O17" s="31"/>
      <c r="P17" s="31"/>
      <c r="Q17" s="23"/>
      <c r="R17" s="15">
        <f t="shared" si="172"/>
        <v>148479.59791999997</v>
      </c>
      <c r="S17" s="15">
        <f t="shared" si="173"/>
        <v>41124.800000000003</v>
      </c>
      <c r="T17" s="14">
        <f t="shared" si="3"/>
        <v>0.27697273279361806</v>
      </c>
      <c r="U17" s="31">
        <v>107464.2</v>
      </c>
      <c r="V17" s="31">
        <v>41124.800000000003</v>
      </c>
      <c r="W17" s="23">
        <f t="shared" si="5"/>
        <v>0.38268372164869791</v>
      </c>
      <c r="X17" s="31">
        <v>4724.8999999999996</v>
      </c>
      <c r="Y17" s="31">
        <v>0</v>
      </c>
      <c r="Z17" s="23">
        <f t="shared" si="7"/>
        <v>0</v>
      </c>
      <c r="AA17" s="31"/>
      <c r="AB17" s="31"/>
      <c r="AC17" s="23"/>
      <c r="AD17" s="31"/>
      <c r="AE17" s="31"/>
      <c r="AF17" s="23"/>
      <c r="AG17" s="31"/>
      <c r="AH17" s="31"/>
      <c r="AI17" s="31"/>
      <c r="AJ17" s="31"/>
      <c r="AK17" s="31"/>
      <c r="AL17" s="23"/>
      <c r="AM17" s="31"/>
      <c r="AN17" s="31"/>
      <c r="AO17" s="31"/>
      <c r="AP17" s="31">
        <v>2101.5</v>
      </c>
      <c r="AQ17" s="31">
        <v>0</v>
      </c>
      <c r="AR17" s="23">
        <f t="shared" si="9"/>
        <v>0</v>
      </c>
      <c r="AS17" s="31"/>
      <c r="AT17" s="31"/>
      <c r="AU17" s="31"/>
      <c r="AV17" s="31"/>
      <c r="AW17" s="31"/>
      <c r="AX17" s="23"/>
      <c r="AY17" s="31"/>
      <c r="AZ17" s="31"/>
      <c r="BA17" s="23"/>
      <c r="BB17" s="31"/>
      <c r="BC17" s="31"/>
      <c r="BD17" s="23"/>
      <c r="BE17" s="31"/>
      <c r="BF17" s="31"/>
      <c r="BG17" s="23"/>
      <c r="BH17" s="31"/>
      <c r="BI17" s="31"/>
      <c r="BJ17" s="23"/>
      <c r="BK17" s="31"/>
      <c r="BL17" s="31"/>
      <c r="BM17" s="23"/>
      <c r="BN17" s="31"/>
      <c r="BO17" s="31"/>
      <c r="BP17" s="23"/>
      <c r="BQ17" s="31"/>
      <c r="BR17" s="31"/>
      <c r="BS17" s="23"/>
      <c r="BT17" s="31"/>
      <c r="BU17" s="31"/>
      <c r="BV17" s="23"/>
      <c r="BW17" s="31"/>
      <c r="BX17" s="31"/>
      <c r="BY17" s="23"/>
      <c r="BZ17" s="31"/>
      <c r="CA17" s="31"/>
      <c r="CB17" s="23"/>
      <c r="CC17" s="31"/>
      <c r="CD17" s="31"/>
      <c r="CE17" s="23"/>
      <c r="CF17" s="31">
        <v>2142</v>
      </c>
      <c r="CG17" s="31">
        <v>0</v>
      </c>
      <c r="CH17" s="23">
        <f t="shared" si="36"/>
        <v>0</v>
      </c>
      <c r="CI17" s="31"/>
      <c r="CJ17" s="31"/>
      <c r="CK17" s="23"/>
      <c r="CL17" s="31">
        <v>71.797920000000005</v>
      </c>
      <c r="CM17" s="31">
        <v>0</v>
      </c>
      <c r="CN17" s="23">
        <f t="shared" si="40"/>
        <v>0</v>
      </c>
      <c r="CO17" s="31"/>
      <c r="CP17" s="31"/>
      <c r="CQ17" s="23"/>
      <c r="CR17" s="31"/>
      <c r="CS17" s="31"/>
      <c r="CT17" s="23"/>
      <c r="CU17" s="31">
        <v>100</v>
      </c>
      <c r="CV17" s="31">
        <v>0</v>
      </c>
      <c r="CW17" s="23">
        <f t="shared" si="45"/>
        <v>0</v>
      </c>
      <c r="CX17" s="31"/>
      <c r="CY17" s="31"/>
      <c r="CZ17" s="23"/>
      <c r="DA17" s="31"/>
      <c r="DB17" s="31"/>
      <c r="DC17" s="23"/>
      <c r="DD17" s="31"/>
      <c r="DE17" s="31"/>
      <c r="DF17" s="23"/>
      <c r="DG17" s="31"/>
      <c r="DH17" s="31"/>
      <c r="DI17" s="23"/>
      <c r="DJ17" s="31"/>
      <c r="DK17" s="31"/>
      <c r="DL17" s="23"/>
      <c r="DM17" s="31"/>
      <c r="DN17" s="31"/>
      <c r="DO17" s="23"/>
      <c r="DP17" s="31"/>
      <c r="DQ17" s="31"/>
      <c r="DR17" s="23"/>
      <c r="DS17" s="31"/>
      <c r="DT17" s="31"/>
      <c r="DU17" s="23"/>
      <c r="DV17" s="31"/>
      <c r="DW17" s="31"/>
      <c r="DX17" s="23"/>
      <c r="DY17" s="31"/>
      <c r="DZ17" s="31"/>
      <c r="EA17" s="31"/>
      <c r="EB17" s="31"/>
      <c r="EC17" s="31"/>
      <c r="ED17" s="23"/>
      <c r="EE17" s="31"/>
      <c r="EF17" s="31"/>
      <c r="EG17" s="23"/>
      <c r="EH17" s="31">
        <v>2875.2</v>
      </c>
      <c r="EI17" s="31">
        <v>0</v>
      </c>
      <c r="EJ17" s="23">
        <f t="shared" si="70"/>
        <v>0</v>
      </c>
      <c r="EK17" s="31"/>
      <c r="EL17" s="31"/>
      <c r="EM17" s="23"/>
      <c r="EN17" s="31"/>
      <c r="EO17" s="31"/>
      <c r="EP17" s="23"/>
      <c r="EQ17" s="31"/>
      <c r="ER17" s="31"/>
      <c r="ES17" s="31"/>
      <c r="ET17" s="31"/>
      <c r="EU17" s="31"/>
      <c r="EV17" s="23"/>
      <c r="EW17" s="31">
        <v>29000</v>
      </c>
      <c r="EX17" s="31">
        <v>0</v>
      </c>
      <c r="EY17" s="23">
        <f t="shared" si="78"/>
        <v>0</v>
      </c>
      <c r="EZ17" s="31">
        <f t="shared" si="174"/>
        <v>752409.34269000019</v>
      </c>
      <c r="FA17" s="31">
        <f t="shared" si="175"/>
        <v>427541.10956000001</v>
      </c>
      <c r="FB17" s="23">
        <f t="shared" si="79"/>
        <v>0.56822940027759727</v>
      </c>
      <c r="FC17" s="31">
        <v>8754</v>
      </c>
      <c r="FD17" s="31">
        <v>4377</v>
      </c>
      <c r="FE17" s="23">
        <f t="shared" si="81"/>
        <v>0.5</v>
      </c>
      <c r="FF17" s="31">
        <v>168.5</v>
      </c>
      <c r="FG17" s="31">
        <v>84</v>
      </c>
      <c r="FH17" s="23">
        <f t="shared" si="83"/>
        <v>0.49851632047477745</v>
      </c>
      <c r="FI17" s="31">
        <v>426.4</v>
      </c>
      <c r="FJ17" s="31">
        <v>236.91355999999999</v>
      </c>
      <c r="FK17" s="23">
        <f t="shared" si="85"/>
        <v>0.55561341463414637</v>
      </c>
      <c r="FL17" s="31">
        <v>774.7</v>
      </c>
      <c r="FM17" s="31">
        <v>64.558000000000007</v>
      </c>
      <c r="FN17" s="23">
        <f t="shared" si="87"/>
        <v>8.3332903059248745E-2</v>
      </c>
      <c r="FO17" s="31">
        <v>79.2</v>
      </c>
      <c r="FP17" s="31">
        <v>6.6</v>
      </c>
      <c r="FQ17" s="23">
        <f t="shared" si="89"/>
        <v>8.3333333333333329E-2</v>
      </c>
      <c r="FR17" s="31">
        <v>1960.8426899999999</v>
      </c>
      <c r="FS17" s="31">
        <v>174</v>
      </c>
      <c r="FT17" s="23">
        <f t="shared" si="91"/>
        <v>8.8737358120247786E-2</v>
      </c>
      <c r="FU17" s="31"/>
      <c r="FV17" s="31"/>
      <c r="FW17" s="23"/>
      <c r="FX17" s="31">
        <v>1.2</v>
      </c>
      <c r="FY17" s="31">
        <v>0</v>
      </c>
      <c r="FZ17" s="23">
        <f t="shared" si="95"/>
        <v>0</v>
      </c>
      <c r="GA17" s="31">
        <v>294574.2</v>
      </c>
      <c r="GB17" s="31">
        <v>178715.74</v>
      </c>
      <c r="GC17" s="23">
        <f t="shared" si="97"/>
        <v>0.60669176051398932</v>
      </c>
      <c r="GD17" s="31">
        <v>3925.2</v>
      </c>
      <c r="GE17" s="31">
        <v>1580</v>
      </c>
      <c r="GF17" s="23">
        <f t="shared" si="99"/>
        <v>0.40252725975746462</v>
      </c>
      <c r="GG17" s="31">
        <v>389632.2</v>
      </c>
      <c r="GH17" s="31">
        <v>214293.05499999999</v>
      </c>
      <c r="GI17" s="23">
        <f t="shared" si="101"/>
        <v>0.54998805283546892</v>
      </c>
      <c r="GJ17" s="31">
        <v>621.6</v>
      </c>
      <c r="GK17" s="31">
        <v>311.39999999999998</v>
      </c>
      <c r="GL17" s="23">
        <f t="shared" si="103"/>
        <v>0.50096525096525091</v>
      </c>
      <c r="GM17" s="31">
        <v>6023.1</v>
      </c>
      <c r="GN17" s="31">
        <v>2363.1999999999998</v>
      </c>
      <c r="GO17" s="23">
        <f t="shared" si="176"/>
        <v>0.39235609569822844</v>
      </c>
      <c r="GP17" s="31">
        <v>940.8</v>
      </c>
      <c r="GQ17" s="31">
        <v>940.8</v>
      </c>
      <c r="GR17" s="23">
        <f t="shared" si="106"/>
        <v>1</v>
      </c>
      <c r="GS17" s="31">
        <v>151.80000000000001</v>
      </c>
      <c r="GT17" s="31">
        <v>58.3</v>
      </c>
      <c r="GU17" s="23">
        <f t="shared" si="108"/>
        <v>0.38405797101449268</v>
      </c>
      <c r="GV17" s="31">
        <v>37415.599999999999</v>
      </c>
      <c r="GW17" s="31">
        <v>20756.599999999999</v>
      </c>
      <c r="GX17" s="23">
        <f t="shared" si="110"/>
        <v>0.55475790846598738</v>
      </c>
      <c r="GY17" s="31">
        <v>5316.5</v>
      </c>
      <c r="GZ17" s="31">
        <v>2788.4</v>
      </c>
      <c r="HA17" s="23">
        <f t="shared" si="112"/>
        <v>0.52448039123483492</v>
      </c>
      <c r="HB17" s="31"/>
      <c r="HC17" s="31"/>
      <c r="HD17" s="23"/>
      <c r="HE17" s="31"/>
      <c r="HF17" s="31"/>
      <c r="HG17" s="23"/>
      <c r="HH17" s="31"/>
      <c r="HI17" s="31"/>
      <c r="HJ17" s="23"/>
      <c r="HK17" s="31">
        <v>1000.4</v>
      </c>
      <c r="HL17" s="31">
        <v>500.2</v>
      </c>
      <c r="HM17" s="23">
        <f t="shared" si="120"/>
        <v>0.5</v>
      </c>
      <c r="HN17" s="31"/>
      <c r="HO17" s="31"/>
      <c r="HP17" s="23"/>
      <c r="HQ17" s="31">
        <v>17.8</v>
      </c>
      <c r="HR17" s="31">
        <v>8.8000000000000007</v>
      </c>
      <c r="HS17" s="23">
        <f t="shared" si="123"/>
        <v>0.49438202247191015</v>
      </c>
      <c r="HT17" s="31"/>
      <c r="HU17" s="31"/>
      <c r="HV17" s="23"/>
      <c r="HW17" s="31"/>
      <c r="HX17" s="31"/>
      <c r="HY17" s="23"/>
      <c r="HZ17" s="31">
        <v>625.29999999999995</v>
      </c>
      <c r="IA17" s="31">
        <v>281.54300000000001</v>
      </c>
      <c r="IB17" s="23">
        <f t="shared" si="129"/>
        <v>0.4502526787142172</v>
      </c>
      <c r="IC17" s="31">
        <f t="shared" si="181"/>
        <v>20479.2</v>
      </c>
      <c r="ID17" s="31">
        <f t="shared" si="182"/>
        <v>0</v>
      </c>
      <c r="IE17" s="23">
        <f t="shared" si="131"/>
        <v>0</v>
      </c>
      <c r="IF17" s="31"/>
      <c r="IG17" s="31"/>
      <c r="IH17" s="23"/>
      <c r="II17" s="31">
        <v>9900</v>
      </c>
      <c r="IJ17" s="31">
        <v>0</v>
      </c>
      <c r="IK17" s="23">
        <f t="shared" si="134"/>
        <v>0</v>
      </c>
      <c r="IL17" s="31"/>
      <c r="IM17" s="31"/>
      <c r="IN17" s="23"/>
      <c r="IO17" s="31">
        <v>1563.4079899999999</v>
      </c>
      <c r="IP17" s="31">
        <v>0</v>
      </c>
      <c r="IQ17" s="23">
        <f t="shared" si="136"/>
        <v>0</v>
      </c>
      <c r="IR17" s="31">
        <v>15.792009999999999</v>
      </c>
      <c r="IS17" s="31">
        <v>0</v>
      </c>
      <c r="IT17" s="23">
        <f t="shared" si="138"/>
        <v>0</v>
      </c>
      <c r="IU17" s="31"/>
      <c r="IV17" s="24"/>
      <c r="IW17" s="23"/>
      <c r="IX17" s="31"/>
      <c r="IY17" s="31"/>
      <c r="IZ17" s="23"/>
      <c r="JA17" s="31">
        <v>6000</v>
      </c>
      <c r="JB17" s="31">
        <v>0</v>
      </c>
      <c r="JC17" s="23">
        <f t="shared" si="144"/>
        <v>0</v>
      </c>
      <c r="JD17" s="31"/>
      <c r="JE17" s="31"/>
      <c r="JF17" s="23"/>
      <c r="JG17" s="31"/>
      <c r="JH17" s="31"/>
      <c r="JI17" s="23"/>
      <c r="JJ17" s="31"/>
      <c r="JK17" s="31"/>
      <c r="JL17" s="23"/>
      <c r="JM17" s="31"/>
      <c r="JN17" s="31"/>
      <c r="JO17" s="23"/>
      <c r="JP17" s="31"/>
      <c r="JQ17" s="31"/>
      <c r="JR17" s="23"/>
      <c r="JS17" s="31">
        <v>2970</v>
      </c>
      <c r="JT17" s="31">
        <v>0</v>
      </c>
      <c r="JU17" s="23">
        <f t="shared" si="156"/>
        <v>0</v>
      </c>
      <c r="JV17" s="31"/>
      <c r="JW17" s="31"/>
      <c r="JX17" s="23"/>
      <c r="JY17" s="31">
        <v>30</v>
      </c>
      <c r="JZ17" s="31">
        <v>0</v>
      </c>
      <c r="KA17" s="23">
        <f t="shared" si="160"/>
        <v>0</v>
      </c>
      <c r="KB17" s="31"/>
      <c r="KC17" s="31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31"/>
      <c r="KO17" s="31"/>
      <c r="KP17" s="23"/>
      <c r="KQ17" s="31"/>
      <c r="KR17" s="31"/>
      <c r="KS17" s="23"/>
      <c r="KT17" s="31"/>
      <c r="KU17" s="31"/>
      <c r="KV17" s="23"/>
      <c r="KW17" s="31">
        <f t="shared" si="177"/>
        <v>1040805.1406100001</v>
      </c>
      <c r="KX17" s="31">
        <f t="shared" si="178"/>
        <v>562769.20955999999</v>
      </c>
      <c r="KY17" s="23">
        <f t="shared" si="169"/>
        <v>0.54070563989544618</v>
      </c>
    </row>
    <row r="18" spans="1:311" x14ac:dyDescent="0.25">
      <c r="A18" s="30" t="s">
        <v>221</v>
      </c>
      <c r="B18" s="28" t="s">
        <v>178</v>
      </c>
      <c r="C18" s="15">
        <f t="shared" si="179"/>
        <v>144324.6</v>
      </c>
      <c r="D18" s="15">
        <f t="shared" si="180"/>
        <v>122614.2</v>
      </c>
      <c r="E18" s="14">
        <f t="shared" si="170"/>
        <v>0.84957242216503626</v>
      </c>
      <c r="F18" s="31"/>
      <c r="G18" s="31"/>
      <c r="H18" s="23"/>
      <c r="I18" s="31">
        <v>130653</v>
      </c>
      <c r="J18" s="31">
        <v>121784.2</v>
      </c>
      <c r="K18" s="23">
        <f t="shared" si="171"/>
        <v>0.93211943085883986</v>
      </c>
      <c r="L18" s="31">
        <v>13671.6</v>
      </c>
      <c r="M18" s="31">
        <v>830</v>
      </c>
      <c r="N18" s="23">
        <f t="shared" si="1"/>
        <v>6.0709792562684689E-2</v>
      </c>
      <c r="O18" s="31"/>
      <c r="P18" s="31"/>
      <c r="Q18" s="23"/>
      <c r="R18" s="15">
        <f t="shared" si="172"/>
        <v>136325.66008</v>
      </c>
      <c r="S18" s="15">
        <f t="shared" si="173"/>
        <v>47232.009490000004</v>
      </c>
      <c r="T18" s="14">
        <f t="shared" si="3"/>
        <v>0.34646455745956295</v>
      </c>
      <c r="U18" s="31">
        <v>82638.7</v>
      </c>
      <c r="V18" s="31">
        <v>43460.800000000003</v>
      </c>
      <c r="W18" s="23">
        <f t="shared" si="5"/>
        <v>0.52591340376845241</v>
      </c>
      <c r="X18" s="31"/>
      <c r="Y18" s="31"/>
      <c r="Z18" s="23"/>
      <c r="AA18" s="31"/>
      <c r="AB18" s="31"/>
      <c r="AC18" s="23"/>
      <c r="AD18" s="31"/>
      <c r="AE18" s="31"/>
      <c r="AF18" s="23"/>
      <c r="AG18" s="31"/>
      <c r="AH18" s="31"/>
      <c r="AI18" s="31"/>
      <c r="AJ18" s="31"/>
      <c r="AK18" s="31"/>
      <c r="AL18" s="23"/>
      <c r="AM18" s="31"/>
      <c r="AN18" s="31"/>
      <c r="AO18" s="31"/>
      <c r="AP18" s="31"/>
      <c r="AQ18" s="31"/>
      <c r="AR18" s="23"/>
      <c r="AS18" s="31"/>
      <c r="AT18" s="31"/>
      <c r="AU18" s="31"/>
      <c r="AV18" s="31"/>
      <c r="AW18" s="31"/>
      <c r="AX18" s="23"/>
      <c r="AY18" s="31"/>
      <c r="AZ18" s="31"/>
      <c r="BA18" s="23"/>
      <c r="BB18" s="31"/>
      <c r="BC18" s="31"/>
      <c r="BD18" s="23"/>
      <c r="BE18" s="31">
        <v>35835.834740000006</v>
      </c>
      <c r="BF18" s="31">
        <v>0</v>
      </c>
      <c r="BG18" s="23">
        <f t="shared" si="18"/>
        <v>0</v>
      </c>
      <c r="BH18" s="31"/>
      <c r="BI18" s="31"/>
      <c r="BJ18" s="23"/>
      <c r="BK18" s="31"/>
      <c r="BL18" s="31"/>
      <c r="BM18" s="23"/>
      <c r="BN18" s="31"/>
      <c r="BO18" s="31"/>
      <c r="BP18" s="23"/>
      <c r="BQ18" s="31"/>
      <c r="BR18" s="31"/>
      <c r="BS18" s="23"/>
      <c r="BT18" s="31">
        <v>1603.76</v>
      </c>
      <c r="BU18" s="31">
        <v>0</v>
      </c>
      <c r="BV18" s="23">
        <f t="shared" si="28"/>
        <v>0</v>
      </c>
      <c r="BW18" s="31"/>
      <c r="BX18" s="31"/>
      <c r="BY18" s="23"/>
      <c r="BZ18" s="31"/>
      <c r="CA18" s="31"/>
      <c r="CB18" s="23"/>
      <c r="CC18" s="31"/>
      <c r="CD18" s="31"/>
      <c r="CE18" s="23"/>
      <c r="CF18" s="31"/>
      <c r="CG18" s="31"/>
      <c r="CH18" s="23"/>
      <c r="CI18" s="31"/>
      <c r="CJ18" s="31"/>
      <c r="CK18" s="23"/>
      <c r="CL18" s="31">
        <v>13.595829999999999</v>
      </c>
      <c r="CM18" s="31">
        <v>0</v>
      </c>
      <c r="CN18" s="23">
        <f t="shared" si="40"/>
        <v>0</v>
      </c>
      <c r="CO18" s="31"/>
      <c r="CP18" s="31"/>
      <c r="CQ18" s="23"/>
      <c r="CR18" s="31"/>
      <c r="CS18" s="31"/>
      <c r="CT18" s="23"/>
      <c r="CU18" s="31"/>
      <c r="CV18" s="31"/>
      <c r="CW18" s="23"/>
      <c r="CX18" s="31"/>
      <c r="CY18" s="31"/>
      <c r="CZ18" s="23"/>
      <c r="DA18" s="31"/>
      <c r="DB18" s="31"/>
      <c r="DC18" s="23"/>
      <c r="DD18" s="31"/>
      <c r="DE18" s="31"/>
      <c r="DF18" s="23"/>
      <c r="DG18" s="31">
        <v>3771.2094900000002</v>
      </c>
      <c r="DH18" s="31">
        <v>3771.2094900000002</v>
      </c>
      <c r="DI18" s="23">
        <f t="shared" si="53"/>
        <v>1</v>
      </c>
      <c r="DJ18" s="31"/>
      <c r="DK18" s="31"/>
      <c r="DL18" s="23"/>
      <c r="DM18" s="31"/>
      <c r="DN18" s="31"/>
      <c r="DO18" s="23"/>
      <c r="DP18" s="31"/>
      <c r="DQ18" s="31"/>
      <c r="DR18" s="23"/>
      <c r="DS18" s="31"/>
      <c r="DT18" s="31"/>
      <c r="DU18" s="23"/>
      <c r="DV18" s="31"/>
      <c r="DW18" s="31"/>
      <c r="DX18" s="23"/>
      <c r="DY18" s="31"/>
      <c r="DZ18" s="31"/>
      <c r="EA18" s="31"/>
      <c r="EB18" s="31"/>
      <c r="EC18" s="31"/>
      <c r="ED18" s="23"/>
      <c r="EE18" s="31"/>
      <c r="EF18" s="31"/>
      <c r="EG18" s="23"/>
      <c r="EH18" s="31">
        <v>6788.8429999999998</v>
      </c>
      <c r="EI18" s="31">
        <v>0</v>
      </c>
      <c r="EJ18" s="23">
        <f t="shared" si="70"/>
        <v>0</v>
      </c>
      <c r="EK18" s="31"/>
      <c r="EL18" s="31"/>
      <c r="EM18" s="23"/>
      <c r="EN18" s="31"/>
      <c r="EO18" s="31"/>
      <c r="EP18" s="23"/>
      <c r="EQ18" s="31"/>
      <c r="ER18" s="31"/>
      <c r="ES18" s="31"/>
      <c r="ET18" s="31"/>
      <c r="EU18" s="31"/>
      <c r="EV18" s="23"/>
      <c r="EW18" s="31">
        <v>5673.7170199999991</v>
      </c>
      <c r="EX18" s="31">
        <v>0</v>
      </c>
      <c r="EY18" s="23">
        <f t="shared" si="78"/>
        <v>0</v>
      </c>
      <c r="EZ18" s="31">
        <f t="shared" si="174"/>
        <v>294975.75999999995</v>
      </c>
      <c r="FA18" s="31">
        <f t="shared" si="175"/>
        <v>165328.08300000001</v>
      </c>
      <c r="FB18" s="23">
        <f t="shared" si="79"/>
        <v>0.56048023403685798</v>
      </c>
      <c r="FC18" s="31">
        <v>2654</v>
      </c>
      <c r="FD18" s="31">
        <v>1327.2</v>
      </c>
      <c r="FE18" s="23">
        <f t="shared" si="81"/>
        <v>0.50007535795026381</v>
      </c>
      <c r="FF18" s="31">
        <v>252.7</v>
      </c>
      <c r="FG18" s="31">
        <v>126.6</v>
      </c>
      <c r="FH18" s="23">
        <f t="shared" si="83"/>
        <v>0.50098931539374758</v>
      </c>
      <c r="FI18" s="31">
        <v>385.6</v>
      </c>
      <c r="FJ18" s="31">
        <v>244.71799999999999</v>
      </c>
      <c r="FK18" s="23">
        <f t="shared" si="85"/>
        <v>0.6346421161825726</v>
      </c>
      <c r="FL18" s="31">
        <v>200</v>
      </c>
      <c r="FM18" s="31"/>
      <c r="FN18" s="23">
        <f t="shared" si="87"/>
        <v>0</v>
      </c>
      <c r="FO18" s="31">
        <v>79</v>
      </c>
      <c r="FP18" s="31">
        <v>0</v>
      </c>
      <c r="FQ18" s="23">
        <f t="shared" si="89"/>
        <v>0</v>
      </c>
      <c r="FR18" s="31"/>
      <c r="FS18" s="31"/>
      <c r="FT18" s="23"/>
      <c r="FU18" s="31"/>
      <c r="FV18" s="31"/>
      <c r="FW18" s="23"/>
      <c r="FX18" s="31"/>
      <c r="FY18" s="31"/>
      <c r="FZ18" s="23"/>
      <c r="GA18" s="31">
        <v>111838.9</v>
      </c>
      <c r="GB18" s="31">
        <v>36095.563000000002</v>
      </c>
      <c r="GC18" s="23">
        <f t="shared" si="97"/>
        <v>0.32274604811027291</v>
      </c>
      <c r="GD18" s="31">
        <v>2030.4</v>
      </c>
      <c r="GE18" s="31">
        <v>445.9</v>
      </c>
      <c r="GF18" s="23">
        <f t="shared" si="99"/>
        <v>0.21961189913317572</v>
      </c>
      <c r="GG18" s="31">
        <v>152179.20000000001</v>
      </c>
      <c r="GH18" s="31">
        <v>115029.939</v>
      </c>
      <c r="GI18" s="23">
        <f t="shared" si="101"/>
        <v>0.75588476611783995</v>
      </c>
      <c r="GJ18" s="31"/>
      <c r="GK18" s="31"/>
      <c r="GL18" s="23"/>
      <c r="GM18" s="31">
        <v>5565.3</v>
      </c>
      <c r="GN18" s="31">
        <v>1792.6</v>
      </c>
      <c r="GO18" s="23">
        <f t="shared" si="176"/>
        <v>0.32210303128312934</v>
      </c>
      <c r="GP18" s="31">
        <v>3134.16</v>
      </c>
      <c r="GQ18" s="31">
        <v>2774.9760000000001</v>
      </c>
      <c r="GR18" s="23">
        <f t="shared" si="106"/>
        <v>0.88539704418408771</v>
      </c>
      <c r="GS18" s="31">
        <v>151.80000000000001</v>
      </c>
      <c r="GT18" s="31">
        <v>58.3</v>
      </c>
      <c r="GU18" s="23">
        <f t="shared" si="108"/>
        <v>0.38405797101449268</v>
      </c>
      <c r="GV18" s="31">
        <v>12453.3</v>
      </c>
      <c r="GW18" s="31">
        <v>5388.9570000000003</v>
      </c>
      <c r="GX18" s="23">
        <f t="shared" si="110"/>
        <v>0.43273325142733254</v>
      </c>
      <c r="GY18" s="31">
        <v>1591.2</v>
      </c>
      <c r="GZ18" s="31">
        <v>835.5</v>
      </c>
      <c r="HA18" s="23">
        <f t="shared" si="112"/>
        <v>0.52507541478129716</v>
      </c>
      <c r="HB18" s="31"/>
      <c r="HC18" s="31"/>
      <c r="HD18" s="23"/>
      <c r="HE18" s="31"/>
      <c r="HF18" s="31"/>
      <c r="HG18" s="23"/>
      <c r="HH18" s="31"/>
      <c r="HI18" s="31"/>
      <c r="HJ18" s="23"/>
      <c r="HK18" s="31">
        <v>1782.2</v>
      </c>
      <c r="HL18" s="31">
        <v>891.1</v>
      </c>
      <c r="HM18" s="23">
        <f t="shared" si="120"/>
        <v>0.5</v>
      </c>
      <c r="HN18" s="31"/>
      <c r="HO18" s="31"/>
      <c r="HP18" s="23"/>
      <c r="HQ18" s="31">
        <v>2.4</v>
      </c>
      <c r="HR18" s="31">
        <v>1.2</v>
      </c>
      <c r="HS18" s="23">
        <f t="shared" si="123"/>
        <v>0.5</v>
      </c>
      <c r="HT18" s="31"/>
      <c r="HU18" s="31"/>
      <c r="HV18" s="23"/>
      <c r="HW18" s="31">
        <v>103</v>
      </c>
      <c r="HX18" s="31">
        <v>60</v>
      </c>
      <c r="HY18" s="23">
        <f t="shared" si="127"/>
        <v>0.58252427184466016</v>
      </c>
      <c r="HZ18" s="31">
        <v>572.6</v>
      </c>
      <c r="IA18" s="31">
        <v>255.53</v>
      </c>
      <c r="IB18" s="23">
        <f t="shared" si="129"/>
        <v>0.44626266154383515</v>
      </c>
      <c r="IC18" s="31">
        <f t="shared" si="181"/>
        <v>8414.9</v>
      </c>
      <c r="ID18" s="31">
        <f t="shared" si="182"/>
        <v>1502.7807700000001</v>
      </c>
      <c r="IE18" s="23">
        <f t="shared" si="131"/>
        <v>0.17858569561135607</v>
      </c>
      <c r="IF18" s="31"/>
      <c r="IG18" s="31"/>
      <c r="IH18" s="23"/>
      <c r="II18" s="31">
        <v>2970</v>
      </c>
      <c r="IJ18" s="31">
        <v>0</v>
      </c>
      <c r="IK18" s="23">
        <f t="shared" si="134"/>
        <v>0</v>
      </c>
      <c r="IL18" s="31"/>
      <c r="IM18" s="31"/>
      <c r="IN18" s="23"/>
      <c r="IO18" s="31"/>
      <c r="IP18" s="31"/>
      <c r="IQ18" s="23"/>
      <c r="IR18" s="31"/>
      <c r="IS18" s="31"/>
      <c r="IT18" s="23"/>
      <c r="IU18" s="31">
        <v>932.48099999999999</v>
      </c>
      <c r="IV18" s="24">
        <v>0</v>
      </c>
      <c r="IW18" s="23">
        <f t="shared" si="140"/>
        <v>0</v>
      </c>
      <c r="IX18" s="31"/>
      <c r="IY18" s="31"/>
      <c r="IZ18" s="23"/>
      <c r="JA18" s="31"/>
      <c r="JB18" s="31"/>
      <c r="JC18" s="23"/>
      <c r="JD18" s="31">
        <v>9.4190000000000005</v>
      </c>
      <c r="JE18" s="31">
        <v>0</v>
      </c>
      <c r="JF18" s="23">
        <f t="shared" si="146"/>
        <v>0</v>
      </c>
      <c r="JG18" s="31"/>
      <c r="JH18" s="31"/>
      <c r="JI18" s="23"/>
      <c r="JJ18" s="31"/>
      <c r="JK18" s="31"/>
      <c r="JL18" s="23"/>
      <c r="JM18" s="31"/>
      <c r="JN18" s="31"/>
      <c r="JO18" s="23"/>
      <c r="JP18" s="31"/>
      <c r="JQ18" s="31"/>
      <c r="JR18" s="23"/>
      <c r="JS18" s="31">
        <v>2970</v>
      </c>
      <c r="JT18" s="31">
        <v>0</v>
      </c>
      <c r="JU18" s="23">
        <f t="shared" si="156"/>
        <v>0</v>
      </c>
      <c r="JV18" s="31"/>
      <c r="JW18" s="31"/>
      <c r="JX18" s="23"/>
      <c r="JY18" s="31">
        <v>30</v>
      </c>
      <c r="JZ18" s="31">
        <v>0</v>
      </c>
      <c r="KA18" s="23">
        <f t="shared" si="160"/>
        <v>0</v>
      </c>
      <c r="KB18" s="31"/>
      <c r="KC18" s="31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31">
        <v>1503</v>
      </c>
      <c r="KO18" s="31">
        <v>1502.7807700000001</v>
      </c>
      <c r="KP18" s="23">
        <f t="shared" si="163"/>
        <v>0.9998541383898869</v>
      </c>
      <c r="KQ18" s="31"/>
      <c r="KR18" s="31"/>
      <c r="KS18" s="23"/>
      <c r="KT18" s="31"/>
      <c r="KU18" s="31"/>
      <c r="KV18" s="23"/>
      <c r="KW18" s="31">
        <f t="shared" si="177"/>
        <v>584040.92007999995</v>
      </c>
      <c r="KX18" s="31">
        <f t="shared" si="178"/>
        <v>336677.07326000003</v>
      </c>
      <c r="KY18" s="23">
        <f t="shared" si="169"/>
        <v>0.57646144591013104</v>
      </c>
    </row>
    <row r="19" spans="1:311" x14ac:dyDescent="0.25">
      <c r="A19" s="30" t="s">
        <v>222</v>
      </c>
      <c r="B19" s="28" t="s">
        <v>179</v>
      </c>
      <c r="C19" s="15">
        <f t="shared" si="179"/>
        <v>96078</v>
      </c>
      <c r="D19" s="15">
        <f t="shared" si="180"/>
        <v>51280</v>
      </c>
      <c r="E19" s="14">
        <f t="shared" si="170"/>
        <v>0.53373300859718142</v>
      </c>
      <c r="F19" s="31"/>
      <c r="G19" s="31"/>
      <c r="H19" s="23"/>
      <c r="I19" s="31">
        <v>95778</v>
      </c>
      <c r="J19" s="31">
        <v>50980</v>
      </c>
      <c r="K19" s="23">
        <f t="shared" si="171"/>
        <v>0.53227254693144566</v>
      </c>
      <c r="L19" s="31">
        <v>300</v>
      </c>
      <c r="M19" s="31">
        <v>300</v>
      </c>
      <c r="N19" s="23">
        <f t="shared" si="1"/>
        <v>1</v>
      </c>
      <c r="O19" s="31"/>
      <c r="P19" s="31"/>
      <c r="Q19" s="23"/>
      <c r="R19" s="15">
        <f t="shared" si="172"/>
        <v>67881.145819999991</v>
      </c>
      <c r="S19" s="15">
        <f t="shared" si="173"/>
        <v>26544.61492</v>
      </c>
      <c r="T19" s="14">
        <f t="shared" si="3"/>
        <v>0.3910454751366188</v>
      </c>
      <c r="U19" s="31">
        <v>51259.4</v>
      </c>
      <c r="V19" s="31">
        <v>24521.1</v>
      </c>
      <c r="W19" s="23">
        <f t="shared" si="5"/>
        <v>0.47837274724245693</v>
      </c>
      <c r="X19" s="31">
        <v>3875.6</v>
      </c>
      <c r="Y19" s="31">
        <v>0</v>
      </c>
      <c r="Z19" s="23">
        <f t="shared" si="7"/>
        <v>0</v>
      </c>
      <c r="AA19" s="31"/>
      <c r="AB19" s="31"/>
      <c r="AC19" s="23"/>
      <c r="AD19" s="31"/>
      <c r="AE19" s="31"/>
      <c r="AF19" s="23"/>
      <c r="AG19" s="31"/>
      <c r="AH19" s="31"/>
      <c r="AI19" s="31"/>
      <c r="AJ19" s="31"/>
      <c r="AK19" s="31"/>
      <c r="AL19" s="23"/>
      <c r="AM19" s="31"/>
      <c r="AN19" s="31"/>
      <c r="AO19" s="31"/>
      <c r="AP19" s="31">
        <v>1650.6320000000001</v>
      </c>
      <c r="AQ19" s="31">
        <v>0</v>
      </c>
      <c r="AR19" s="23">
        <f t="shared" si="9"/>
        <v>0</v>
      </c>
      <c r="AS19" s="31"/>
      <c r="AT19" s="31"/>
      <c r="AU19" s="31"/>
      <c r="AV19" s="31"/>
      <c r="AW19" s="31"/>
      <c r="AX19" s="23"/>
      <c r="AY19" s="31"/>
      <c r="AZ19" s="31"/>
      <c r="BA19" s="23"/>
      <c r="BB19" s="31"/>
      <c r="BC19" s="31"/>
      <c r="BD19" s="23"/>
      <c r="BE19" s="31"/>
      <c r="BF19" s="31"/>
      <c r="BG19" s="23"/>
      <c r="BH19" s="31"/>
      <c r="BI19" s="31"/>
      <c r="BJ19" s="23"/>
      <c r="BK19" s="31"/>
      <c r="BL19" s="31"/>
      <c r="BM19" s="23"/>
      <c r="BN19" s="31"/>
      <c r="BO19" s="31"/>
      <c r="BP19" s="23"/>
      <c r="BQ19" s="31"/>
      <c r="BR19" s="31"/>
      <c r="BS19" s="23"/>
      <c r="BT19" s="31">
        <v>1603.76</v>
      </c>
      <c r="BU19" s="31">
        <v>0</v>
      </c>
      <c r="BV19" s="23">
        <f t="shared" si="28"/>
        <v>0</v>
      </c>
      <c r="BW19" s="31"/>
      <c r="BX19" s="31"/>
      <c r="BY19" s="23"/>
      <c r="BZ19" s="31">
        <v>1932.1214</v>
      </c>
      <c r="CA19" s="31">
        <v>0</v>
      </c>
      <c r="CB19" s="23">
        <f t="shared" si="32"/>
        <v>0</v>
      </c>
      <c r="CC19" s="31"/>
      <c r="CD19" s="31"/>
      <c r="CE19" s="23"/>
      <c r="CF19" s="31"/>
      <c r="CG19" s="31"/>
      <c r="CH19" s="23"/>
      <c r="CI19" s="31"/>
      <c r="CJ19" s="31"/>
      <c r="CK19" s="23"/>
      <c r="CL19" s="31"/>
      <c r="CM19" s="31"/>
      <c r="CN19" s="23"/>
      <c r="CO19" s="31"/>
      <c r="CP19" s="31"/>
      <c r="CQ19" s="23"/>
      <c r="CR19" s="31"/>
      <c r="CS19" s="31"/>
      <c r="CT19" s="23"/>
      <c r="CU19" s="31">
        <v>100</v>
      </c>
      <c r="CV19" s="31">
        <v>0</v>
      </c>
      <c r="CW19" s="23">
        <f t="shared" si="45"/>
        <v>0</v>
      </c>
      <c r="CX19" s="31">
        <v>4936.1175000000003</v>
      </c>
      <c r="CY19" s="31">
        <v>0</v>
      </c>
      <c r="CZ19" s="23">
        <f t="shared" si="47"/>
        <v>0</v>
      </c>
      <c r="DA19" s="31"/>
      <c r="DB19" s="31"/>
      <c r="DC19" s="23"/>
      <c r="DD19" s="31"/>
      <c r="DE19" s="31"/>
      <c r="DF19" s="23"/>
      <c r="DG19" s="31">
        <v>2023.5149199999998</v>
      </c>
      <c r="DH19" s="31">
        <v>2023.5149199999998</v>
      </c>
      <c r="DI19" s="23">
        <f t="shared" si="53"/>
        <v>1</v>
      </c>
      <c r="DJ19" s="31"/>
      <c r="DK19" s="31"/>
      <c r="DL19" s="23"/>
      <c r="DM19" s="31"/>
      <c r="DN19" s="31"/>
      <c r="DO19" s="23"/>
      <c r="DP19" s="31"/>
      <c r="DQ19" s="31"/>
      <c r="DR19" s="23"/>
      <c r="DS19" s="31"/>
      <c r="DT19" s="31"/>
      <c r="DU19" s="23"/>
      <c r="DV19" s="31"/>
      <c r="DW19" s="31"/>
      <c r="DX19" s="23"/>
      <c r="DY19" s="31"/>
      <c r="DZ19" s="31"/>
      <c r="EA19" s="31"/>
      <c r="EB19" s="31"/>
      <c r="EC19" s="31"/>
      <c r="ED19" s="23"/>
      <c r="EE19" s="31"/>
      <c r="EF19" s="31"/>
      <c r="EG19" s="23"/>
      <c r="EH19" s="31">
        <v>500</v>
      </c>
      <c r="EI19" s="31">
        <v>0</v>
      </c>
      <c r="EJ19" s="23">
        <f t="shared" si="70"/>
        <v>0</v>
      </c>
      <c r="EK19" s="31"/>
      <c r="EL19" s="31"/>
      <c r="EM19" s="23"/>
      <c r="EN19" s="31"/>
      <c r="EO19" s="31"/>
      <c r="EP19" s="23"/>
      <c r="EQ19" s="31"/>
      <c r="ER19" s="31"/>
      <c r="ES19" s="31"/>
      <c r="ET19" s="31"/>
      <c r="EU19" s="31"/>
      <c r="EV19" s="23"/>
      <c r="EW19" s="31"/>
      <c r="EX19" s="31"/>
      <c r="EY19" s="23"/>
      <c r="EZ19" s="31">
        <f t="shared" si="174"/>
        <v>189213.80000000005</v>
      </c>
      <c r="FA19" s="31">
        <f t="shared" si="175"/>
        <v>112237.97074000002</v>
      </c>
      <c r="FB19" s="23">
        <f t="shared" si="79"/>
        <v>0.59318068100741062</v>
      </c>
      <c r="FC19" s="31">
        <v>1831</v>
      </c>
      <c r="FD19" s="31">
        <v>915.6</v>
      </c>
      <c r="FE19" s="23">
        <f t="shared" si="81"/>
        <v>0.50005461496450032</v>
      </c>
      <c r="FF19" s="31">
        <v>235.9</v>
      </c>
      <c r="FG19" s="31">
        <v>118.2</v>
      </c>
      <c r="FH19" s="23">
        <f t="shared" si="83"/>
        <v>0.50105977108944466</v>
      </c>
      <c r="FI19" s="31">
        <v>182.2</v>
      </c>
      <c r="FJ19" s="31">
        <v>91.131059999999991</v>
      </c>
      <c r="FK19" s="23">
        <f t="shared" si="85"/>
        <v>0.50017047200878151</v>
      </c>
      <c r="FL19" s="31"/>
      <c r="FM19" s="31"/>
      <c r="FN19" s="23"/>
      <c r="FO19" s="31"/>
      <c r="FP19" s="31"/>
      <c r="FQ19" s="23"/>
      <c r="FR19" s="31">
        <v>384.6</v>
      </c>
      <c r="FS19" s="31">
        <v>148.08000000000001</v>
      </c>
      <c r="FT19" s="23">
        <f t="shared" si="91"/>
        <v>0.38502340093603743</v>
      </c>
      <c r="FU19" s="31"/>
      <c r="FV19" s="31"/>
      <c r="FW19" s="23"/>
      <c r="FX19" s="31">
        <v>0.1</v>
      </c>
      <c r="FY19" s="31">
        <v>0</v>
      </c>
      <c r="FZ19" s="23">
        <f t="shared" si="95"/>
        <v>0</v>
      </c>
      <c r="GA19" s="31">
        <v>59397.2</v>
      </c>
      <c r="GB19" s="31">
        <v>22843.282999999999</v>
      </c>
      <c r="GC19" s="23">
        <f t="shared" si="97"/>
        <v>0.38458518246651358</v>
      </c>
      <c r="GD19" s="31">
        <v>695.9</v>
      </c>
      <c r="GE19" s="31">
        <v>290.3</v>
      </c>
      <c r="GF19" s="23">
        <f t="shared" si="99"/>
        <v>0.41715763759160801</v>
      </c>
      <c r="GG19" s="31">
        <v>104927.8</v>
      </c>
      <c r="GH19" s="31">
        <v>78295.709000000003</v>
      </c>
      <c r="GI19" s="23">
        <f t="shared" si="101"/>
        <v>0.74618651110573175</v>
      </c>
      <c r="GJ19" s="31">
        <v>8.1999999999999993</v>
      </c>
      <c r="GK19" s="31">
        <v>5.0999999999999996</v>
      </c>
      <c r="GL19" s="23">
        <f t="shared" si="103"/>
        <v>0.62195121951219512</v>
      </c>
      <c r="GM19" s="31">
        <v>4452.8999999999996</v>
      </c>
      <c r="GN19" s="31">
        <v>1926.1</v>
      </c>
      <c r="GO19" s="23">
        <f t="shared" si="176"/>
        <v>0.4325495744346381</v>
      </c>
      <c r="GP19" s="31">
        <v>1358.7</v>
      </c>
      <c r="GQ19" s="31">
        <v>1267.3499999999999</v>
      </c>
      <c r="GR19" s="23">
        <f t="shared" si="106"/>
        <v>0.93276661514683146</v>
      </c>
      <c r="GS19" s="31">
        <v>91.1</v>
      </c>
      <c r="GT19" s="31">
        <v>37.299999999999997</v>
      </c>
      <c r="GU19" s="23">
        <f t="shared" si="108"/>
        <v>0.40944017563117452</v>
      </c>
      <c r="GV19" s="31">
        <v>10908.2</v>
      </c>
      <c r="GW19" s="31">
        <v>5018.0766800000001</v>
      </c>
      <c r="GX19" s="23">
        <f t="shared" si="110"/>
        <v>0.46002793128105463</v>
      </c>
      <c r="GY19" s="31">
        <v>1198.0999999999999</v>
      </c>
      <c r="GZ19" s="31">
        <v>413.2</v>
      </c>
      <c r="HA19" s="23">
        <f t="shared" si="112"/>
        <v>0.34487939237125448</v>
      </c>
      <c r="HB19" s="31">
        <v>1683</v>
      </c>
      <c r="HC19" s="31">
        <v>0</v>
      </c>
      <c r="HD19" s="23">
        <f t="shared" si="114"/>
        <v>0</v>
      </c>
      <c r="HE19" s="31"/>
      <c r="HF19" s="31"/>
      <c r="HG19" s="23"/>
      <c r="HH19" s="31">
        <v>1.5</v>
      </c>
      <c r="HI19" s="31">
        <v>0</v>
      </c>
      <c r="HJ19" s="23">
        <f t="shared" si="118"/>
        <v>0</v>
      </c>
      <c r="HK19" s="31">
        <v>1328.4</v>
      </c>
      <c r="HL19" s="31">
        <v>664.2</v>
      </c>
      <c r="HM19" s="23">
        <f t="shared" si="120"/>
        <v>0.5</v>
      </c>
      <c r="HN19" s="31"/>
      <c r="HO19" s="31"/>
      <c r="HP19" s="23"/>
      <c r="HQ19" s="31">
        <v>1</v>
      </c>
      <c r="HR19" s="31">
        <v>0.5</v>
      </c>
      <c r="HS19" s="23">
        <f t="shared" si="123"/>
        <v>0.5</v>
      </c>
      <c r="HT19" s="31"/>
      <c r="HU19" s="31"/>
      <c r="HV19" s="23"/>
      <c r="HW19" s="31"/>
      <c r="HX19" s="31"/>
      <c r="HY19" s="23"/>
      <c r="HZ19" s="31">
        <v>528</v>
      </c>
      <c r="IA19" s="31">
        <v>203.84100000000001</v>
      </c>
      <c r="IB19" s="23">
        <f t="shared" si="129"/>
        <v>0.38606250000000003</v>
      </c>
      <c r="IC19" s="31">
        <f t="shared" si="181"/>
        <v>46237.853000000003</v>
      </c>
      <c r="ID19" s="31">
        <f t="shared" si="182"/>
        <v>0</v>
      </c>
      <c r="IE19" s="23">
        <f t="shared" si="131"/>
        <v>0</v>
      </c>
      <c r="IF19" s="31"/>
      <c r="IG19" s="31"/>
      <c r="IH19" s="23"/>
      <c r="II19" s="31">
        <v>2970</v>
      </c>
      <c r="IJ19" s="31">
        <v>0</v>
      </c>
      <c r="IK19" s="23">
        <f t="shared" si="134"/>
        <v>0</v>
      </c>
      <c r="IL19" s="31"/>
      <c r="IM19" s="31"/>
      <c r="IN19" s="23"/>
      <c r="IO19" s="31"/>
      <c r="IP19" s="31"/>
      <c r="IQ19" s="23"/>
      <c r="IR19" s="31"/>
      <c r="IS19" s="31"/>
      <c r="IT19" s="23"/>
      <c r="IU19" s="31">
        <v>30361.174370000001</v>
      </c>
      <c r="IV19" s="24">
        <v>0</v>
      </c>
      <c r="IW19" s="23">
        <f t="shared" si="140"/>
        <v>0</v>
      </c>
      <c r="IX19" s="31"/>
      <c r="IY19" s="31"/>
      <c r="IZ19" s="23"/>
      <c r="JA19" s="31">
        <v>12600</v>
      </c>
      <c r="JB19" s="31">
        <v>0</v>
      </c>
      <c r="JC19" s="23">
        <f t="shared" si="144"/>
        <v>0</v>
      </c>
      <c r="JD19" s="31">
        <v>306.67863</v>
      </c>
      <c r="JE19" s="31">
        <v>0</v>
      </c>
      <c r="JF19" s="23">
        <f t="shared" si="146"/>
        <v>0</v>
      </c>
      <c r="JG19" s="31"/>
      <c r="JH19" s="31"/>
      <c r="JI19" s="23"/>
      <c r="JJ19" s="31"/>
      <c r="JK19" s="31"/>
      <c r="JL19" s="23"/>
      <c r="JM19" s="31"/>
      <c r="JN19" s="31"/>
      <c r="JO19" s="23"/>
      <c r="JP19" s="31"/>
      <c r="JQ19" s="31"/>
      <c r="JR19" s="23"/>
      <c r="JS19" s="31"/>
      <c r="JT19" s="31"/>
      <c r="JU19" s="23"/>
      <c r="JV19" s="31"/>
      <c r="JW19" s="31"/>
      <c r="JX19" s="23"/>
      <c r="JY19" s="31"/>
      <c r="JZ19" s="31"/>
      <c r="KA19" s="23"/>
      <c r="KB19" s="31"/>
      <c r="KC19" s="31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31"/>
      <c r="KO19" s="31"/>
      <c r="KP19" s="23"/>
      <c r="KQ19" s="31"/>
      <c r="KR19" s="31"/>
      <c r="KS19" s="23"/>
      <c r="KT19" s="31"/>
      <c r="KU19" s="31"/>
      <c r="KV19" s="23"/>
      <c r="KW19" s="31">
        <f t="shared" si="177"/>
        <v>399410.79882000003</v>
      </c>
      <c r="KX19" s="31">
        <f t="shared" si="178"/>
        <v>190062.58566000001</v>
      </c>
      <c r="KY19" s="23">
        <f t="shared" si="169"/>
        <v>0.47585740350914829</v>
      </c>
    </row>
    <row r="20" spans="1:311" x14ac:dyDescent="0.25">
      <c r="A20" s="30" t="s">
        <v>223</v>
      </c>
      <c r="B20" s="28" t="s">
        <v>180</v>
      </c>
      <c r="C20" s="15">
        <f t="shared" si="179"/>
        <v>210150</v>
      </c>
      <c r="D20" s="15">
        <f t="shared" si="180"/>
        <v>175928.5</v>
      </c>
      <c r="E20" s="14">
        <f t="shared" si="170"/>
        <v>0.83715679276707111</v>
      </c>
      <c r="F20" s="31"/>
      <c r="G20" s="31"/>
      <c r="H20" s="23"/>
      <c r="I20" s="31">
        <v>209400</v>
      </c>
      <c r="J20" s="31">
        <v>175278.5</v>
      </c>
      <c r="K20" s="23">
        <f t="shared" si="171"/>
        <v>0.83705109837631331</v>
      </c>
      <c r="L20" s="31">
        <v>750</v>
      </c>
      <c r="M20" s="31">
        <v>650</v>
      </c>
      <c r="N20" s="23">
        <f t="shared" si="1"/>
        <v>0.8666666666666667</v>
      </c>
      <c r="O20" s="31"/>
      <c r="P20" s="31"/>
      <c r="Q20" s="23"/>
      <c r="R20" s="15">
        <f t="shared" si="172"/>
        <v>167453.72971999997</v>
      </c>
      <c r="S20" s="15">
        <f t="shared" si="173"/>
        <v>47721.596949999992</v>
      </c>
      <c r="T20" s="14">
        <f t="shared" si="3"/>
        <v>0.28498378047354012</v>
      </c>
      <c r="U20" s="31">
        <v>69509.5</v>
      </c>
      <c r="V20" s="31">
        <v>35905.4</v>
      </c>
      <c r="W20" s="23">
        <f t="shared" si="5"/>
        <v>0.5165538523511175</v>
      </c>
      <c r="X20" s="31">
        <v>10650.6</v>
      </c>
      <c r="Y20" s="31">
        <v>1970.2</v>
      </c>
      <c r="Z20" s="23">
        <f t="shared" si="7"/>
        <v>0.18498488348074288</v>
      </c>
      <c r="AA20" s="31"/>
      <c r="AB20" s="31"/>
      <c r="AC20" s="23"/>
      <c r="AD20" s="31"/>
      <c r="AE20" s="31"/>
      <c r="AF20" s="23"/>
      <c r="AG20" s="31"/>
      <c r="AH20" s="31"/>
      <c r="AI20" s="31"/>
      <c r="AJ20" s="31"/>
      <c r="AK20" s="31"/>
      <c r="AL20" s="23"/>
      <c r="AM20" s="31"/>
      <c r="AN20" s="31"/>
      <c r="AO20" s="31"/>
      <c r="AP20" s="31"/>
      <c r="AQ20" s="31"/>
      <c r="AR20" s="23"/>
      <c r="AS20" s="31"/>
      <c r="AT20" s="31"/>
      <c r="AU20" s="31"/>
      <c r="AV20" s="31">
        <v>27984.977190000001</v>
      </c>
      <c r="AW20" s="31">
        <v>0</v>
      </c>
      <c r="AX20" s="23">
        <f t="shared" si="12"/>
        <v>0</v>
      </c>
      <c r="AY20" s="31"/>
      <c r="AZ20" s="31"/>
      <c r="BA20" s="23"/>
      <c r="BB20" s="31">
        <v>8217.7000000000007</v>
      </c>
      <c r="BC20" s="31">
        <v>0</v>
      </c>
      <c r="BD20" s="23">
        <f t="shared" si="16"/>
        <v>0</v>
      </c>
      <c r="BE20" s="31"/>
      <c r="BF20" s="31"/>
      <c r="BG20" s="23"/>
      <c r="BH20" s="31"/>
      <c r="BI20" s="31"/>
      <c r="BJ20" s="23"/>
      <c r="BK20" s="31"/>
      <c r="BL20" s="31"/>
      <c r="BM20" s="23"/>
      <c r="BN20" s="31"/>
      <c r="BO20" s="31"/>
      <c r="BP20" s="23"/>
      <c r="BQ20" s="31">
        <v>6652.4</v>
      </c>
      <c r="BR20" s="31">
        <v>0</v>
      </c>
      <c r="BS20" s="23">
        <f t="shared" si="26"/>
        <v>0</v>
      </c>
      <c r="BT20" s="31">
        <v>11226.32</v>
      </c>
      <c r="BU20" s="31">
        <v>0</v>
      </c>
      <c r="BV20" s="23">
        <f t="shared" si="28"/>
        <v>0</v>
      </c>
      <c r="BW20" s="31"/>
      <c r="BX20" s="31"/>
      <c r="BY20" s="23"/>
      <c r="BZ20" s="31">
        <v>1932.1214</v>
      </c>
      <c r="CA20" s="31">
        <v>1932.1214</v>
      </c>
      <c r="CB20" s="23">
        <f t="shared" si="32"/>
        <v>1</v>
      </c>
      <c r="CC20" s="31">
        <v>782.6</v>
      </c>
      <c r="CD20" s="31">
        <v>0</v>
      </c>
      <c r="CE20" s="23">
        <f t="shared" si="34"/>
        <v>0</v>
      </c>
      <c r="CF20" s="31"/>
      <c r="CG20" s="31"/>
      <c r="CH20" s="23"/>
      <c r="CI20" s="31">
        <v>2513.9</v>
      </c>
      <c r="CJ20" s="31">
        <v>1267.0999999999999</v>
      </c>
      <c r="CK20" s="23">
        <f t="shared" si="38"/>
        <v>0.50403755121524318</v>
      </c>
      <c r="CL20" s="31">
        <v>58.897919999999999</v>
      </c>
      <c r="CM20" s="31">
        <v>0</v>
      </c>
      <c r="CN20" s="23">
        <f t="shared" si="40"/>
        <v>0</v>
      </c>
      <c r="CO20" s="31"/>
      <c r="CP20" s="31"/>
      <c r="CQ20" s="23"/>
      <c r="CR20" s="31">
        <v>1174.2308500000001</v>
      </c>
      <c r="CS20" s="31">
        <v>0</v>
      </c>
      <c r="CT20" s="23">
        <f t="shared" si="43"/>
        <v>0</v>
      </c>
      <c r="CU20" s="31">
        <v>150</v>
      </c>
      <c r="CV20" s="31">
        <v>0</v>
      </c>
      <c r="CW20" s="23">
        <f t="shared" si="45"/>
        <v>0</v>
      </c>
      <c r="CX20" s="31">
        <v>8958.0228100000004</v>
      </c>
      <c r="CY20" s="31">
        <v>0</v>
      </c>
      <c r="CZ20" s="23">
        <f t="shared" si="47"/>
        <v>0</v>
      </c>
      <c r="DA20" s="31"/>
      <c r="DB20" s="31"/>
      <c r="DC20" s="23"/>
      <c r="DD20" s="31"/>
      <c r="DE20" s="31"/>
      <c r="DF20" s="23"/>
      <c r="DG20" s="31">
        <v>1676.7755500000001</v>
      </c>
      <c r="DH20" s="31">
        <v>1676.7755500000001</v>
      </c>
      <c r="DI20" s="23">
        <f t="shared" si="53"/>
        <v>1</v>
      </c>
      <c r="DJ20" s="31"/>
      <c r="DK20" s="31"/>
      <c r="DL20" s="23"/>
      <c r="DM20" s="31"/>
      <c r="DN20" s="31"/>
      <c r="DO20" s="23"/>
      <c r="DP20" s="31"/>
      <c r="DQ20" s="31"/>
      <c r="DR20" s="23"/>
      <c r="DS20" s="31"/>
      <c r="DT20" s="31"/>
      <c r="DU20" s="23"/>
      <c r="DV20" s="31"/>
      <c r="DW20" s="31"/>
      <c r="DX20" s="23"/>
      <c r="DY20" s="31"/>
      <c r="DZ20" s="31"/>
      <c r="EA20" s="31"/>
      <c r="EB20" s="31"/>
      <c r="EC20" s="31"/>
      <c r="ED20" s="23"/>
      <c r="EE20" s="31"/>
      <c r="EF20" s="31"/>
      <c r="EG20" s="23"/>
      <c r="EH20" s="31">
        <v>7125</v>
      </c>
      <c r="EI20" s="31">
        <v>4970</v>
      </c>
      <c r="EJ20" s="23">
        <f t="shared" si="70"/>
        <v>0.6975438596491228</v>
      </c>
      <c r="EK20" s="31"/>
      <c r="EL20" s="31"/>
      <c r="EM20" s="23"/>
      <c r="EN20" s="31"/>
      <c r="EO20" s="31"/>
      <c r="EP20" s="23"/>
      <c r="EQ20" s="31"/>
      <c r="ER20" s="31"/>
      <c r="ES20" s="31"/>
      <c r="ET20" s="31"/>
      <c r="EU20" s="31"/>
      <c r="EV20" s="23"/>
      <c r="EW20" s="31">
        <v>8840.6839999999993</v>
      </c>
      <c r="EX20" s="31">
        <v>0</v>
      </c>
      <c r="EY20" s="23">
        <f t="shared" si="78"/>
        <v>0</v>
      </c>
      <c r="EZ20" s="31">
        <f t="shared" si="174"/>
        <v>488500.04</v>
      </c>
      <c r="FA20" s="31">
        <f t="shared" si="175"/>
        <v>235940.54270000005</v>
      </c>
      <c r="FB20" s="23">
        <f t="shared" si="79"/>
        <v>0.48298981244709838</v>
      </c>
      <c r="FC20" s="31">
        <v>3852</v>
      </c>
      <c r="FD20" s="31">
        <v>1926</v>
      </c>
      <c r="FE20" s="23">
        <f t="shared" si="81"/>
        <v>0.5</v>
      </c>
      <c r="FF20" s="31">
        <v>252.7</v>
      </c>
      <c r="FG20" s="31">
        <v>126.6</v>
      </c>
      <c r="FH20" s="23">
        <f t="shared" si="83"/>
        <v>0.50098931539374758</v>
      </c>
      <c r="FI20" s="31">
        <v>385.6</v>
      </c>
      <c r="FJ20" s="31">
        <v>199.1463</v>
      </c>
      <c r="FK20" s="23">
        <f t="shared" si="85"/>
        <v>0.51645824688796682</v>
      </c>
      <c r="FL20" s="31">
        <v>258.2</v>
      </c>
      <c r="FM20" s="31">
        <v>258.2</v>
      </c>
      <c r="FN20" s="23">
        <f t="shared" si="87"/>
        <v>1</v>
      </c>
      <c r="FO20" s="31">
        <v>79.2</v>
      </c>
      <c r="FP20" s="31">
        <v>0</v>
      </c>
      <c r="FQ20" s="23">
        <f t="shared" si="89"/>
        <v>0</v>
      </c>
      <c r="FR20" s="31">
        <v>388.5</v>
      </c>
      <c r="FS20" s="31">
        <v>200.66</v>
      </c>
      <c r="FT20" s="23">
        <f t="shared" si="91"/>
        <v>0.51649935649935652</v>
      </c>
      <c r="FU20" s="31"/>
      <c r="FV20" s="31"/>
      <c r="FW20" s="23"/>
      <c r="FX20" s="31">
        <v>0.1</v>
      </c>
      <c r="FY20" s="31">
        <v>0</v>
      </c>
      <c r="FZ20" s="23">
        <f t="shared" si="95"/>
        <v>0</v>
      </c>
      <c r="GA20" s="31">
        <v>224749.7</v>
      </c>
      <c r="GB20" s="31">
        <v>62229.16</v>
      </c>
      <c r="GC20" s="23">
        <f t="shared" si="97"/>
        <v>0.27688206035425189</v>
      </c>
      <c r="GD20" s="31">
        <v>4657.8</v>
      </c>
      <c r="GE20" s="31">
        <v>1535.6</v>
      </c>
      <c r="GF20" s="23">
        <f t="shared" si="99"/>
        <v>0.32968354158615654</v>
      </c>
      <c r="GG20" s="31">
        <v>219160.1</v>
      </c>
      <c r="GH20" s="31">
        <v>151121.53599999999</v>
      </c>
      <c r="GI20" s="23">
        <f t="shared" si="101"/>
        <v>0.68954858115140483</v>
      </c>
      <c r="GJ20" s="31">
        <v>482.9</v>
      </c>
      <c r="GK20" s="31">
        <v>230.04</v>
      </c>
      <c r="GL20" s="23">
        <f t="shared" si="103"/>
        <v>0.47637191965210191</v>
      </c>
      <c r="GM20" s="31">
        <v>10254</v>
      </c>
      <c r="GN20" s="31">
        <v>4269.1000000000004</v>
      </c>
      <c r="GO20" s="23">
        <f t="shared" si="176"/>
        <v>0.41633508874585529</v>
      </c>
      <c r="GP20" s="31">
        <v>5984.64</v>
      </c>
      <c r="GQ20" s="31">
        <v>4637.88</v>
      </c>
      <c r="GR20" s="23">
        <f t="shared" si="106"/>
        <v>0.7749639076034649</v>
      </c>
      <c r="GS20" s="31">
        <v>212.6</v>
      </c>
      <c r="GT20" s="31">
        <v>98.3</v>
      </c>
      <c r="GU20" s="23">
        <f t="shared" si="108"/>
        <v>0.46237064910630293</v>
      </c>
      <c r="GV20" s="31">
        <v>11848.8</v>
      </c>
      <c r="GW20" s="31">
        <v>6099.3684000000003</v>
      </c>
      <c r="GX20" s="23">
        <f t="shared" si="110"/>
        <v>0.51476676119100673</v>
      </c>
      <c r="GY20" s="31">
        <v>3191.8</v>
      </c>
      <c r="GZ20" s="31">
        <v>1670.6</v>
      </c>
      <c r="HA20" s="23">
        <f t="shared" si="112"/>
        <v>0.52340372203772156</v>
      </c>
      <c r="HB20" s="31"/>
      <c r="HC20" s="31"/>
      <c r="HD20" s="23"/>
      <c r="HE20" s="31"/>
      <c r="HF20" s="31"/>
      <c r="HG20" s="23"/>
      <c r="HH20" s="31"/>
      <c r="HI20" s="31"/>
      <c r="HJ20" s="23"/>
      <c r="HK20" s="31">
        <v>2186.3000000000002</v>
      </c>
      <c r="HL20" s="31">
        <v>1093.2</v>
      </c>
      <c r="HM20" s="23">
        <f t="shared" si="120"/>
        <v>0.50002286968851484</v>
      </c>
      <c r="HN20" s="31"/>
      <c r="HO20" s="31"/>
      <c r="HP20" s="23"/>
      <c r="HQ20" s="31">
        <v>0.3</v>
      </c>
      <c r="HR20" s="31">
        <v>0.14000000000000001</v>
      </c>
      <c r="HS20" s="23">
        <f t="shared" si="123"/>
        <v>0.46666666666666673</v>
      </c>
      <c r="HT20" s="31"/>
      <c r="HU20" s="31"/>
      <c r="HV20" s="23"/>
      <c r="HW20" s="31"/>
      <c r="HX20" s="31"/>
      <c r="HY20" s="23"/>
      <c r="HZ20" s="31">
        <v>554.79999999999995</v>
      </c>
      <c r="IA20" s="31">
        <v>245.012</v>
      </c>
      <c r="IB20" s="23">
        <f t="shared" si="129"/>
        <v>0.44162220620043263</v>
      </c>
      <c r="IC20" s="31">
        <f t="shared" si="181"/>
        <v>35471.764000000003</v>
      </c>
      <c r="ID20" s="31">
        <f t="shared" si="182"/>
        <v>0</v>
      </c>
      <c r="IE20" s="23">
        <f t="shared" si="131"/>
        <v>0</v>
      </c>
      <c r="IF20" s="31"/>
      <c r="IG20" s="31"/>
      <c r="IH20" s="23"/>
      <c r="II20" s="31">
        <v>5940</v>
      </c>
      <c r="IJ20" s="31">
        <v>0</v>
      </c>
      <c r="IK20" s="23">
        <f t="shared" si="134"/>
        <v>0</v>
      </c>
      <c r="IL20" s="31"/>
      <c r="IM20" s="31"/>
      <c r="IN20" s="23"/>
      <c r="IO20" s="31"/>
      <c r="IP20" s="31"/>
      <c r="IQ20" s="23"/>
      <c r="IR20" s="31"/>
      <c r="IS20" s="31"/>
      <c r="IT20" s="23"/>
      <c r="IU20" s="31">
        <v>8593.5009300000002</v>
      </c>
      <c r="IV20" s="24">
        <v>0</v>
      </c>
      <c r="IW20" s="23">
        <f t="shared" si="140"/>
        <v>0</v>
      </c>
      <c r="IX20" s="31"/>
      <c r="IY20" s="31"/>
      <c r="IZ20" s="23"/>
      <c r="JA20" s="31"/>
      <c r="JB20" s="31"/>
      <c r="JC20" s="23"/>
      <c r="JD20" s="31">
        <v>86.803070000000005</v>
      </c>
      <c r="JE20" s="31">
        <v>0</v>
      </c>
      <c r="JF20" s="23">
        <f t="shared" si="146"/>
        <v>0</v>
      </c>
      <c r="JG20" s="31"/>
      <c r="JH20" s="31"/>
      <c r="JI20" s="23"/>
      <c r="JJ20" s="31"/>
      <c r="JK20" s="31"/>
      <c r="JL20" s="23"/>
      <c r="JM20" s="31"/>
      <c r="JN20" s="31"/>
      <c r="JO20" s="23"/>
      <c r="JP20" s="31">
        <v>9748.7900000000009</v>
      </c>
      <c r="JQ20" s="31">
        <v>0</v>
      </c>
      <c r="JR20" s="23">
        <f t="shared" si="154"/>
        <v>0</v>
      </c>
      <c r="JS20" s="31">
        <v>2970</v>
      </c>
      <c r="JT20" s="31">
        <v>0</v>
      </c>
      <c r="JU20" s="23">
        <f t="shared" si="156"/>
        <v>0</v>
      </c>
      <c r="JV20" s="31">
        <v>98.47</v>
      </c>
      <c r="JW20" s="31">
        <v>0</v>
      </c>
      <c r="JX20" s="23">
        <f t="shared" si="158"/>
        <v>0</v>
      </c>
      <c r="JY20" s="31">
        <v>30</v>
      </c>
      <c r="JZ20" s="31">
        <v>0</v>
      </c>
      <c r="KA20" s="23">
        <f t="shared" si="160"/>
        <v>0</v>
      </c>
      <c r="KB20" s="31">
        <v>8004.2</v>
      </c>
      <c r="KC20" s="31">
        <v>0</v>
      </c>
      <c r="KD20" s="23">
        <f t="shared" si="162"/>
        <v>0</v>
      </c>
      <c r="KE20" s="23"/>
      <c r="KF20" s="23"/>
      <c r="KG20" s="23"/>
      <c r="KH20" s="23"/>
      <c r="KI20" s="23"/>
      <c r="KJ20" s="23"/>
      <c r="KK20" s="23"/>
      <c r="KL20" s="23"/>
      <c r="KM20" s="23"/>
      <c r="KN20" s="31"/>
      <c r="KO20" s="31"/>
      <c r="KP20" s="23"/>
      <c r="KQ20" s="31"/>
      <c r="KR20" s="31"/>
      <c r="KS20" s="23"/>
      <c r="KT20" s="31"/>
      <c r="KU20" s="31"/>
      <c r="KV20" s="23"/>
      <c r="KW20" s="31">
        <f t="shared" si="177"/>
        <v>901575.53371999995</v>
      </c>
      <c r="KX20" s="31">
        <f t="shared" si="178"/>
        <v>459590.63965000003</v>
      </c>
      <c r="KY20" s="23">
        <f t="shared" si="169"/>
        <v>0.50976387719138561</v>
      </c>
    </row>
    <row r="21" spans="1:311" x14ac:dyDescent="0.25">
      <c r="A21" s="30" t="s">
        <v>224</v>
      </c>
      <c r="B21" s="28" t="s">
        <v>181</v>
      </c>
      <c r="C21" s="15">
        <f t="shared" si="179"/>
        <v>72458</v>
      </c>
      <c r="D21" s="15">
        <f t="shared" si="180"/>
        <v>61524.800000000003</v>
      </c>
      <c r="E21" s="14">
        <f t="shared" si="170"/>
        <v>0.84910982914239974</v>
      </c>
      <c r="F21" s="31"/>
      <c r="G21" s="31"/>
      <c r="H21" s="23"/>
      <c r="I21" s="31">
        <v>72258</v>
      </c>
      <c r="J21" s="31">
        <v>61324.800000000003</v>
      </c>
      <c r="K21" s="23">
        <f t="shared" si="171"/>
        <v>0.84869218633230925</v>
      </c>
      <c r="L21" s="31">
        <v>200</v>
      </c>
      <c r="M21" s="31">
        <v>200</v>
      </c>
      <c r="N21" s="23">
        <f t="shared" si="1"/>
        <v>1</v>
      </c>
      <c r="O21" s="31"/>
      <c r="P21" s="31"/>
      <c r="Q21" s="23"/>
      <c r="R21" s="15">
        <f t="shared" si="172"/>
        <v>69512.509720000002</v>
      </c>
      <c r="S21" s="15">
        <f t="shared" si="173"/>
        <v>27391.4</v>
      </c>
      <c r="T21" s="14">
        <f t="shared" si="3"/>
        <v>0.39404993590842829</v>
      </c>
      <c r="U21" s="31">
        <v>11945.6</v>
      </c>
      <c r="V21" s="31">
        <v>6282.4</v>
      </c>
      <c r="W21" s="23">
        <f t="shared" si="5"/>
        <v>0.52591749263327081</v>
      </c>
      <c r="X21" s="31">
        <v>35721.4</v>
      </c>
      <c r="Y21" s="31">
        <v>21109</v>
      </c>
      <c r="Z21" s="23">
        <f t="shared" si="7"/>
        <v>0.59093428589025065</v>
      </c>
      <c r="AA21" s="31"/>
      <c r="AB21" s="31"/>
      <c r="AC21" s="23"/>
      <c r="AD21" s="31"/>
      <c r="AE21" s="31"/>
      <c r="AF21" s="23"/>
      <c r="AG21" s="31"/>
      <c r="AH21" s="31"/>
      <c r="AI21" s="31"/>
      <c r="AJ21" s="31"/>
      <c r="AK21" s="31"/>
      <c r="AL21" s="23"/>
      <c r="AM21" s="31"/>
      <c r="AN21" s="31"/>
      <c r="AO21" s="31"/>
      <c r="AP21" s="31">
        <v>2060.0749999999998</v>
      </c>
      <c r="AQ21" s="31">
        <v>0</v>
      </c>
      <c r="AR21" s="23">
        <f t="shared" si="9"/>
        <v>0</v>
      </c>
      <c r="AS21" s="31"/>
      <c r="AT21" s="31"/>
      <c r="AU21" s="31"/>
      <c r="AV21" s="31">
        <v>1269.8334</v>
      </c>
      <c r="AW21" s="31">
        <v>0</v>
      </c>
      <c r="AX21" s="23">
        <f t="shared" si="12"/>
        <v>0</v>
      </c>
      <c r="AY21" s="31">
        <v>4000</v>
      </c>
      <c r="AZ21" s="31">
        <v>0</v>
      </c>
      <c r="BA21" s="23">
        <f t="shared" si="14"/>
        <v>0</v>
      </c>
      <c r="BB21" s="31"/>
      <c r="BC21" s="31"/>
      <c r="BD21" s="23"/>
      <c r="BE21" s="31"/>
      <c r="BF21" s="31"/>
      <c r="BG21" s="23"/>
      <c r="BH21" s="31">
        <v>3564</v>
      </c>
      <c r="BI21" s="31">
        <v>0</v>
      </c>
      <c r="BJ21" s="23">
        <f t="shared" si="20"/>
        <v>0</v>
      </c>
      <c r="BK21" s="31"/>
      <c r="BL21" s="31"/>
      <c r="BM21" s="23"/>
      <c r="BN21" s="31"/>
      <c r="BO21" s="31"/>
      <c r="BP21" s="23"/>
      <c r="BQ21" s="31"/>
      <c r="BR21" s="31"/>
      <c r="BS21" s="23"/>
      <c r="BT21" s="31"/>
      <c r="BU21" s="31"/>
      <c r="BV21" s="23"/>
      <c r="BW21" s="31"/>
      <c r="BX21" s="31"/>
      <c r="BY21" s="23"/>
      <c r="BZ21" s="31">
        <v>1932.1214</v>
      </c>
      <c r="CA21" s="31">
        <v>0</v>
      </c>
      <c r="CB21" s="23">
        <f t="shared" si="32"/>
        <v>0</v>
      </c>
      <c r="CC21" s="31"/>
      <c r="CD21" s="31"/>
      <c r="CE21" s="23"/>
      <c r="CF21" s="31">
        <v>2142</v>
      </c>
      <c r="CG21" s="31">
        <v>0</v>
      </c>
      <c r="CH21" s="23">
        <f t="shared" si="36"/>
        <v>0</v>
      </c>
      <c r="CI21" s="31"/>
      <c r="CJ21" s="31"/>
      <c r="CK21" s="23"/>
      <c r="CL21" s="31">
        <v>62.347919999999995</v>
      </c>
      <c r="CM21" s="31">
        <v>0</v>
      </c>
      <c r="CN21" s="23">
        <f t="shared" si="40"/>
        <v>0</v>
      </c>
      <c r="CO21" s="31"/>
      <c r="CP21" s="31"/>
      <c r="CQ21" s="23"/>
      <c r="CR21" s="31">
        <v>937.53200000000004</v>
      </c>
      <c r="CS21" s="31">
        <v>0</v>
      </c>
      <c r="CT21" s="23">
        <f t="shared" si="43"/>
        <v>0</v>
      </c>
      <c r="CU21" s="31"/>
      <c r="CV21" s="31"/>
      <c r="CW21" s="23"/>
      <c r="CX21" s="31"/>
      <c r="CY21" s="31"/>
      <c r="CZ21" s="23"/>
      <c r="DA21" s="31"/>
      <c r="DB21" s="31"/>
      <c r="DC21" s="23"/>
      <c r="DD21" s="31"/>
      <c r="DE21" s="31"/>
      <c r="DF21" s="23"/>
      <c r="DG21" s="31"/>
      <c r="DH21" s="31"/>
      <c r="DI21" s="23"/>
      <c r="DJ21" s="31"/>
      <c r="DK21" s="31"/>
      <c r="DL21" s="23"/>
      <c r="DM21" s="31"/>
      <c r="DN21" s="31"/>
      <c r="DO21" s="23"/>
      <c r="DP21" s="31"/>
      <c r="DQ21" s="31"/>
      <c r="DR21" s="23"/>
      <c r="DS21" s="31"/>
      <c r="DT21" s="31"/>
      <c r="DU21" s="23"/>
      <c r="DV21" s="31"/>
      <c r="DW21" s="31"/>
      <c r="DX21" s="23"/>
      <c r="DY21" s="31"/>
      <c r="DZ21" s="31"/>
      <c r="EA21" s="31"/>
      <c r="EB21" s="31"/>
      <c r="EC21" s="31"/>
      <c r="ED21" s="23"/>
      <c r="EE21" s="31"/>
      <c r="EF21" s="31"/>
      <c r="EG21" s="23"/>
      <c r="EH21" s="31">
        <v>5877.6</v>
      </c>
      <c r="EI21" s="31">
        <v>0</v>
      </c>
      <c r="EJ21" s="23">
        <f t="shared" si="70"/>
        <v>0</v>
      </c>
      <c r="EK21" s="31"/>
      <c r="EL21" s="31"/>
      <c r="EM21" s="23"/>
      <c r="EN21" s="31"/>
      <c r="EO21" s="31"/>
      <c r="EP21" s="23"/>
      <c r="EQ21" s="31"/>
      <c r="ER21" s="31"/>
      <c r="ES21" s="31"/>
      <c r="ET21" s="31"/>
      <c r="EU21" s="31"/>
      <c r="EV21" s="23"/>
      <c r="EW21" s="31"/>
      <c r="EX21" s="31"/>
      <c r="EY21" s="23"/>
      <c r="EZ21" s="31">
        <f t="shared" si="174"/>
        <v>252470.72000000003</v>
      </c>
      <c r="FA21" s="31">
        <f t="shared" si="175"/>
        <v>157805.30815000003</v>
      </c>
      <c r="FB21" s="23">
        <f t="shared" si="79"/>
        <v>0.62504399777526676</v>
      </c>
      <c r="FC21" s="31">
        <v>3641</v>
      </c>
      <c r="FD21" s="31">
        <v>1820.4</v>
      </c>
      <c r="FE21" s="23">
        <f t="shared" si="81"/>
        <v>0.49997253501785227</v>
      </c>
      <c r="FF21" s="31">
        <v>117.9</v>
      </c>
      <c r="FG21" s="31">
        <v>58.8</v>
      </c>
      <c r="FH21" s="23">
        <f t="shared" si="83"/>
        <v>0.4987277353689567</v>
      </c>
      <c r="FI21" s="31">
        <v>407</v>
      </c>
      <c r="FJ21" s="31">
        <v>222.56800000000001</v>
      </c>
      <c r="FK21" s="23">
        <f t="shared" si="85"/>
        <v>0.54685012285012291</v>
      </c>
      <c r="FL21" s="31"/>
      <c r="FM21" s="31"/>
      <c r="FN21" s="23"/>
      <c r="FO21" s="31"/>
      <c r="FP21" s="31"/>
      <c r="FQ21" s="23"/>
      <c r="FR21" s="31"/>
      <c r="FS21" s="31"/>
      <c r="FT21" s="23"/>
      <c r="FU21" s="31"/>
      <c r="FV21" s="31"/>
      <c r="FW21" s="23"/>
      <c r="FX21" s="31"/>
      <c r="FY21" s="31"/>
      <c r="FZ21" s="23"/>
      <c r="GA21" s="31">
        <v>76719.5</v>
      </c>
      <c r="GB21" s="31">
        <v>30901.126</v>
      </c>
      <c r="GC21" s="23">
        <f t="shared" si="97"/>
        <v>0.40278059684956236</v>
      </c>
      <c r="GD21" s="31">
        <v>220.8</v>
      </c>
      <c r="GE21" s="31">
        <v>74</v>
      </c>
      <c r="GF21" s="23">
        <f t="shared" si="99"/>
        <v>0.33514492753623187</v>
      </c>
      <c r="GG21" s="31">
        <v>152625.4</v>
      </c>
      <c r="GH21" s="31">
        <v>115372.84699999999</v>
      </c>
      <c r="GI21" s="23">
        <f t="shared" si="101"/>
        <v>0.75592166834615993</v>
      </c>
      <c r="GJ21" s="31">
        <v>59.1</v>
      </c>
      <c r="GK21" s="31">
        <v>24.38</v>
      </c>
      <c r="GL21" s="23">
        <f t="shared" si="103"/>
        <v>0.41252115059221656</v>
      </c>
      <c r="GM21" s="31">
        <v>791.6</v>
      </c>
      <c r="GN21" s="31">
        <v>284.8</v>
      </c>
      <c r="GO21" s="23">
        <f t="shared" si="176"/>
        <v>0.35977766548762002</v>
      </c>
      <c r="GP21" s="31">
        <v>1552.32</v>
      </c>
      <c r="GQ21" s="31">
        <v>1552.32</v>
      </c>
      <c r="GR21" s="23">
        <f t="shared" si="106"/>
        <v>1</v>
      </c>
      <c r="GS21" s="31">
        <v>30.4</v>
      </c>
      <c r="GT21" s="31">
        <v>16.2</v>
      </c>
      <c r="GU21" s="23">
        <f t="shared" si="108"/>
        <v>0.53289473684210531</v>
      </c>
      <c r="GV21" s="31">
        <v>9066.6</v>
      </c>
      <c r="GW21" s="31">
        <v>4046.32</v>
      </c>
      <c r="GX21" s="23">
        <f t="shared" si="110"/>
        <v>0.44628857565129154</v>
      </c>
      <c r="GY21" s="31">
        <v>2527.1999999999998</v>
      </c>
      <c r="GZ21" s="31">
        <v>1711.4751799999999</v>
      </c>
      <c r="HA21" s="23">
        <f t="shared" si="112"/>
        <v>0.67722189775245334</v>
      </c>
      <c r="HB21" s="31">
        <v>2137.5</v>
      </c>
      <c r="HC21" s="31">
        <v>0</v>
      </c>
      <c r="HD21" s="23">
        <f t="shared" si="114"/>
        <v>0</v>
      </c>
      <c r="HE21" s="31">
        <v>790.2</v>
      </c>
      <c r="HF21" s="31">
        <v>782.34796999999992</v>
      </c>
      <c r="HG21" s="23">
        <f t="shared" si="116"/>
        <v>0.99006323715515043</v>
      </c>
      <c r="HH21" s="31">
        <v>3</v>
      </c>
      <c r="HI21" s="31">
        <v>1.5</v>
      </c>
      <c r="HJ21" s="23">
        <f t="shared" si="118"/>
        <v>0.5</v>
      </c>
      <c r="HK21" s="31">
        <v>1226.7</v>
      </c>
      <c r="HL21" s="31">
        <v>613</v>
      </c>
      <c r="HM21" s="23">
        <f t="shared" si="120"/>
        <v>0.49971468166625904</v>
      </c>
      <c r="HN21" s="31"/>
      <c r="HO21" s="31"/>
      <c r="HP21" s="23"/>
      <c r="HQ21" s="31">
        <v>5.5</v>
      </c>
      <c r="HR21" s="31">
        <v>2.6</v>
      </c>
      <c r="HS21" s="23">
        <f t="shared" si="123"/>
        <v>0.47272727272727272</v>
      </c>
      <c r="HT21" s="31"/>
      <c r="HU21" s="31"/>
      <c r="HV21" s="23"/>
      <c r="HW21" s="31"/>
      <c r="HX21" s="31"/>
      <c r="HY21" s="23"/>
      <c r="HZ21" s="31">
        <v>549</v>
      </c>
      <c r="IA21" s="31">
        <v>320.62400000000002</v>
      </c>
      <c r="IB21" s="23">
        <f t="shared" si="129"/>
        <v>0.5840145719489982</v>
      </c>
      <c r="IC21" s="31">
        <f t="shared" si="181"/>
        <v>20670</v>
      </c>
      <c r="ID21" s="31">
        <f t="shared" si="182"/>
        <v>0</v>
      </c>
      <c r="IE21" s="23">
        <f t="shared" si="131"/>
        <v>0</v>
      </c>
      <c r="IF21" s="31"/>
      <c r="IG21" s="31"/>
      <c r="IH21" s="23"/>
      <c r="II21" s="31">
        <v>2970</v>
      </c>
      <c r="IJ21" s="31">
        <v>0</v>
      </c>
      <c r="IK21" s="23">
        <f t="shared" si="134"/>
        <v>0</v>
      </c>
      <c r="IL21" s="31"/>
      <c r="IM21" s="31"/>
      <c r="IN21" s="23"/>
      <c r="IO21" s="31"/>
      <c r="IP21" s="31"/>
      <c r="IQ21" s="23"/>
      <c r="IR21" s="31"/>
      <c r="IS21" s="31"/>
      <c r="IT21" s="23"/>
      <c r="IU21" s="31"/>
      <c r="IV21" s="24"/>
      <c r="IW21" s="23"/>
      <c r="IX21" s="31"/>
      <c r="IY21" s="31"/>
      <c r="IZ21" s="23"/>
      <c r="JA21" s="31">
        <v>14700</v>
      </c>
      <c r="JB21" s="31">
        <v>0</v>
      </c>
      <c r="JC21" s="23">
        <f t="shared" si="144"/>
        <v>0</v>
      </c>
      <c r="JD21" s="31"/>
      <c r="JE21" s="31"/>
      <c r="JF21" s="23"/>
      <c r="JG21" s="31"/>
      <c r="JH21" s="31"/>
      <c r="JI21" s="23"/>
      <c r="JJ21" s="31"/>
      <c r="JK21" s="31"/>
      <c r="JL21" s="23"/>
      <c r="JM21" s="31"/>
      <c r="JN21" s="31"/>
      <c r="JO21" s="23"/>
      <c r="JP21" s="31"/>
      <c r="JQ21" s="31"/>
      <c r="JR21" s="23"/>
      <c r="JS21" s="31">
        <v>2970</v>
      </c>
      <c r="JT21" s="31">
        <v>0</v>
      </c>
      <c r="JU21" s="23">
        <f t="shared" si="156"/>
        <v>0</v>
      </c>
      <c r="JV21" s="31"/>
      <c r="JW21" s="31"/>
      <c r="JX21" s="23"/>
      <c r="JY21" s="31">
        <v>30</v>
      </c>
      <c r="JZ21" s="31">
        <v>0</v>
      </c>
      <c r="KA21" s="23">
        <f t="shared" si="160"/>
        <v>0</v>
      </c>
      <c r="KB21" s="31"/>
      <c r="KC21" s="31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31"/>
      <c r="KO21" s="31"/>
      <c r="KP21" s="23"/>
      <c r="KQ21" s="31"/>
      <c r="KR21" s="31"/>
      <c r="KS21" s="23"/>
      <c r="KT21" s="31"/>
      <c r="KU21" s="31"/>
      <c r="KV21" s="23"/>
      <c r="KW21" s="31">
        <f t="shared" si="177"/>
        <v>415111.22972000006</v>
      </c>
      <c r="KX21" s="31">
        <f t="shared" si="178"/>
        <v>246721.50815000004</v>
      </c>
      <c r="KY21" s="23">
        <f t="shared" si="169"/>
        <v>0.59435035837603845</v>
      </c>
    </row>
    <row r="22" spans="1:311" x14ac:dyDescent="0.25">
      <c r="A22" s="30" t="s">
        <v>225</v>
      </c>
      <c r="B22" s="28" t="s">
        <v>182</v>
      </c>
      <c r="C22" s="15">
        <f t="shared" si="179"/>
        <v>154953.29999999999</v>
      </c>
      <c r="D22" s="15">
        <f t="shared" si="180"/>
        <v>106769.3</v>
      </c>
      <c r="E22" s="14">
        <f t="shared" si="170"/>
        <v>0.68904179517312647</v>
      </c>
      <c r="F22" s="31"/>
      <c r="G22" s="31"/>
      <c r="H22" s="23"/>
      <c r="I22" s="31">
        <v>152136</v>
      </c>
      <c r="J22" s="31">
        <v>106019.3</v>
      </c>
      <c r="K22" s="23">
        <f t="shared" si="171"/>
        <v>0.6968718777935532</v>
      </c>
      <c r="L22" s="31">
        <v>2817.3</v>
      </c>
      <c r="M22" s="31">
        <v>750</v>
      </c>
      <c r="N22" s="23">
        <f t="shared" si="1"/>
        <v>0.26621233095516983</v>
      </c>
      <c r="O22" s="31"/>
      <c r="P22" s="31"/>
      <c r="Q22" s="23"/>
      <c r="R22" s="15">
        <f t="shared" si="172"/>
        <v>224361.76916999999</v>
      </c>
      <c r="S22" s="15">
        <f t="shared" si="173"/>
        <v>55072.379959999998</v>
      </c>
      <c r="T22" s="14">
        <f t="shared" si="3"/>
        <v>0.24546240727078325</v>
      </c>
      <c r="U22" s="31">
        <v>99161.2</v>
      </c>
      <c r="V22" s="31">
        <v>46510</v>
      </c>
      <c r="W22" s="23">
        <f t="shared" si="5"/>
        <v>0.46903425936757526</v>
      </c>
      <c r="X22" s="31">
        <v>9649</v>
      </c>
      <c r="Y22" s="31">
        <v>2620.1</v>
      </c>
      <c r="Z22" s="23">
        <f t="shared" si="7"/>
        <v>0.27154109234117524</v>
      </c>
      <c r="AA22" s="31"/>
      <c r="AB22" s="31"/>
      <c r="AC22" s="23"/>
      <c r="AD22" s="31"/>
      <c r="AE22" s="31"/>
      <c r="AF22" s="23"/>
      <c r="AG22" s="31"/>
      <c r="AH22" s="31"/>
      <c r="AI22" s="31"/>
      <c r="AJ22" s="31"/>
      <c r="AK22" s="31"/>
      <c r="AL22" s="23"/>
      <c r="AM22" s="31"/>
      <c r="AN22" s="31"/>
      <c r="AO22" s="31"/>
      <c r="AP22" s="31">
        <v>609.50255000000004</v>
      </c>
      <c r="AQ22" s="31">
        <v>0</v>
      </c>
      <c r="AR22" s="23">
        <f t="shared" si="9"/>
        <v>0</v>
      </c>
      <c r="AS22" s="31"/>
      <c r="AT22" s="31"/>
      <c r="AU22" s="31"/>
      <c r="AV22" s="31"/>
      <c r="AW22" s="31"/>
      <c r="AX22" s="23"/>
      <c r="AY22" s="31">
        <v>18834.099999999999</v>
      </c>
      <c r="AZ22" s="31">
        <v>1057.7</v>
      </c>
      <c r="BA22" s="23">
        <f>AZ22/AY22</f>
        <v>5.6158775837443789E-2</v>
      </c>
      <c r="BB22" s="31"/>
      <c r="BC22" s="31"/>
      <c r="BD22" s="23"/>
      <c r="BE22" s="31">
        <v>35835.835399999996</v>
      </c>
      <c r="BF22" s="31">
        <v>0</v>
      </c>
      <c r="BG22" s="23">
        <f t="shared" si="18"/>
        <v>0</v>
      </c>
      <c r="BH22" s="31"/>
      <c r="BI22" s="31"/>
      <c r="BJ22" s="23"/>
      <c r="BK22" s="31"/>
      <c r="BL22" s="31"/>
      <c r="BM22" s="23"/>
      <c r="BN22" s="31"/>
      <c r="BO22" s="31"/>
      <c r="BP22" s="23"/>
      <c r="BQ22" s="31"/>
      <c r="BR22" s="31"/>
      <c r="BS22" s="23"/>
      <c r="BT22" s="31">
        <v>3207.52</v>
      </c>
      <c r="BU22" s="31">
        <v>0</v>
      </c>
      <c r="BV22" s="23">
        <f t="shared" si="28"/>
        <v>0</v>
      </c>
      <c r="BW22" s="31"/>
      <c r="BX22" s="31"/>
      <c r="BY22" s="23"/>
      <c r="BZ22" s="31">
        <v>3864.2428</v>
      </c>
      <c r="CA22" s="31">
        <v>0</v>
      </c>
      <c r="CB22" s="23">
        <f t="shared" si="32"/>
        <v>0</v>
      </c>
      <c r="CC22" s="31"/>
      <c r="CD22" s="31"/>
      <c r="CE22" s="23"/>
      <c r="CF22" s="31"/>
      <c r="CG22" s="31"/>
      <c r="CH22" s="23"/>
      <c r="CI22" s="31"/>
      <c r="CJ22" s="31"/>
      <c r="CK22" s="23"/>
      <c r="CL22" s="31">
        <v>72.221919999999997</v>
      </c>
      <c r="CM22" s="31">
        <v>0</v>
      </c>
      <c r="CN22" s="23">
        <f t="shared" si="40"/>
        <v>0</v>
      </c>
      <c r="CO22" s="31"/>
      <c r="CP22" s="31"/>
      <c r="CQ22" s="23"/>
      <c r="CR22" s="31"/>
      <c r="CS22" s="31"/>
      <c r="CT22" s="23"/>
      <c r="CU22" s="31"/>
      <c r="CV22" s="31"/>
      <c r="CW22" s="23"/>
      <c r="CX22" s="31">
        <v>3399.3345399999998</v>
      </c>
      <c r="CY22" s="31">
        <v>0</v>
      </c>
      <c r="CZ22" s="23">
        <f t="shared" si="47"/>
        <v>0</v>
      </c>
      <c r="DA22" s="31"/>
      <c r="DB22" s="31"/>
      <c r="DC22" s="23"/>
      <c r="DD22" s="31"/>
      <c r="DE22" s="31"/>
      <c r="DF22" s="23"/>
      <c r="DG22" s="31">
        <v>3921.8639600000001</v>
      </c>
      <c r="DH22" s="31">
        <v>3921.8639600000001</v>
      </c>
      <c r="DI22" s="23">
        <f t="shared" si="53"/>
        <v>1</v>
      </c>
      <c r="DJ22" s="31"/>
      <c r="DK22" s="31"/>
      <c r="DL22" s="23"/>
      <c r="DM22" s="31">
        <v>962.71600000000001</v>
      </c>
      <c r="DN22" s="31">
        <v>962.71600000000001</v>
      </c>
      <c r="DO22" s="23">
        <f t="shared" si="57"/>
        <v>1</v>
      </c>
      <c r="DP22" s="31"/>
      <c r="DQ22" s="31"/>
      <c r="DR22" s="23"/>
      <c r="DS22" s="31"/>
      <c r="DT22" s="31"/>
      <c r="DU22" s="23"/>
      <c r="DV22" s="31"/>
      <c r="DW22" s="31"/>
      <c r="DX22" s="23"/>
      <c r="DY22" s="31"/>
      <c r="DZ22" s="31"/>
      <c r="EA22" s="31"/>
      <c r="EB22" s="31"/>
      <c r="EC22" s="31"/>
      <c r="ED22" s="23"/>
      <c r="EE22" s="31"/>
      <c r="EF22" s="31"/>
      <c r="EG22" s="23"/>
      <c r="EH22" s="31">
        <v>11789.8</v>
      </c>
      <c r="EI22" s="31">
        <v>0</v>
      </c>
      <c r="EJ22" s="23">
        <f t="shared" si="70"/>
        <v>0</v>
      </c>
      <c r="EK22" s="31"/>
      <c r="EL22" s="31"/>
      <c r="EM22" s="23"/>
      <c r="EN22" s="31"/>
      <c r="EO22" s="31"/>
      <c r="EP22" s="23"/>
      <c r="EQ22" s="31"/>
      <c r="ER22" s="31"/>
      <c r="ES22" s="31"/>
      <c r="ET22" s="31"/>
      <c r="EU22" s="31"/>
      <c r="EV22" s="23"/>
      <c r="EW22" s="31">
        <v>33054.432000000001</v>
      </c>
      <c r="EX22" s="31">
        <v>0</v>
      </c>
      <c r="EY22" s="23">
        <f t="shared" si="78"/>
        <v>0</v>
      </c>
      <c r="EZ22" s="31">
        <f t="shared" si="174"/>
        <v>353921.31999999989</v>
      </c>
      <c r="FA22" s="31">
        <f t="shared" si="175"/>
        <v>177973.02236</v>
      </c>
      <c r="FB22" s="23">
        <f t="shared" si="79"/>
        <v>0.50286041643379964</v>
      </c>
      <c r="FC22" s="31">
        <v>4038</v>
      </c>
      <c r="FD22" s="31">
        <v>2019</v>
      </c>
      <c r="FE22" s="23">
        <f t="shared" si="81"/>
        <v>0.5</v>
      </c>
      <c r="FF22" s="31">
        <v>252.7</v>
      </c>
      <c r="FG22" s="31">
        <v>126.6</v>
      </c>
      <c r="FH22" s="23">
        <f t="shared" si="83"/>
        <v>0.50098931539374758</v>
      </c>
      <c r="FI22" s="31">
        <v>385.6</v>
      </c>
      <c r="FJ22" s="31">
        <v>206</v>
      </c>
      <c r="FK22" s="23">
        <f t="shared" si="85"/>
        <v>0.53423236514522821</v>
      </c>
      <c r="FL22" s="31">
        <v>396.6</v>
      </c>
      <c r="FM22" s="31">
        <v>150</v>
      </c>
      <c r="FN22" s="23">
        <f t="shared" si="87"/>
        <v>0.37821482602118001</v>
      </c>
      <c r="FO22" s="31">
        <v>79.2</v>
      </c>
      <c r="FP22" s="31">
        <v>0</v>
      </c>
      <c r="FQ22" s="23">
        <f t="shared" si="89"/>
        <v>0</v>
      </c>
      <c r="FR22" s="31">
        <v>2037.1</v>
      </c>
      <c r="FS22" s="31">
        <v>1012.7673599999999</v>
      </c>
      <c r="FT22" s="23">
        <f t="shared" si="91"/>
        <v>0.49716133719503214</v>
      </c>
      <c r="FU22" s="31"/>
      <c r="FV22" s="31"/>
      <c r="FW22" s="23"/>
      <c r="FX22" s="31">
        <v>1.2</v>
      </c>
      <c r="FY22" s="31">
        <v>0</v>
      </c>
      <c r="FZ22" s="23">
        <f t="shared" si="95"/>
        <v>0</v>
      </c>
      <c r="GA22" s="31">
        <v>67064.100000000006</v>
      </c>
      <c r="GB22" s="31">
        <v>36907.607000000004</v>
      </c>
      <c r="GC22" s="23">
        <f t="shared" si="97"/>
        <v>0.55033329307334322</v>
      </c>
      <c r="GD22" s="31">
        <v>2173.8000000000002</v>
      </c>
      <c r="GE22" s="31">
        <v>691.3</v>
      </c>
      <c r="GF22" s="23">
        <f t="shared" si="99"/>
        <v>0.31801453675591124</v>
      </c>
      <c r="GG22" s="31">
        <v>248315</v>
      </c>
      <c r="GH22" s="31">
        <v>123175.264</v>
      </c>
      <c r="GI22" s="23">
        <f t="shared" si="101"/>
        <v>0.49604439522380844</v>
      </c>
      <c r="GJ22" s="31">
        <v>162.1</v>
      </c>
      <c r="GK22" s="31">
        <v>80.510000000000005</v>
      </c>
      <c r="GL22" s="23">
        <f t="shared" si="103"/>
        <v>0.49666872301048742</v>
      </c>
      <c r="GM22" s="31">
        <v>6046.5</v>
      </c>
      <c r="GN22" s="31">
        <v>2735.1</v>
      </c>
      <c r="GO22" s="23">
        <f t="shared" si="176"/>
        <v>0.45234433143140657</v>
      </c>
      <c r="GP22" s="31">
        <v>3178.92</v>
      </c>
      <c r="GQ22" s="31">
        <v>2524.3380000000002</v>
      </c>
      <c r="GR22" s="23">
        <f t="shared" si="106"/>
        <v>0.79408667094484919</v>
      </c>
      <c r="GS22" s="31">
        <v>182.2</v>
      </c>
      <c r="GT22" s="31">
        <v>55.7</v>
      </c>
      <c r="GU22" s="23">
        <f t="shared" si="108"/>
        <v>0.30570801317233814</v>
      </c>
      <c r="GV22" s="31">
        <v>11887.8</v>
      </c>
      <c r="GW22" s="31">
        <v>6261.4110000000001</v>
      </c>
      <c r="GX22" s="23">
        <f t="shared" si="110"/>
        <v>0.52670897895321256</v>
      </c>
      <c r="GY22" s="31">
        <v>2255.8000000000002</v>
      </c>
      <c r="GZ22" s="31">
        <v>1037</v>
      </c>
      <c r="HA22" s="23">
        <f t="shared" si="112"/>
        <v>0.45970387445695537</v>
      </c>
      <c r="HB22" s="31">
        <v>3366</v>
      </c>
      <c r="HC22" s="31">
        <v>0</v>
      </c>
      <c r="HD22" s="23">
        <f t="shared" si="114"/>
        <v>0</v>
      </c>
      <c r="HE22" s="31"/>
      <c r="HF22" s="31"/>
      <c r="HG22" s="23"/>
      <c r="HH22" s="31"/>
      <c r="HI22" s="31"/>
      <c r="HJ22" s="23"/>
      <c r="HK22" s="31">
        <v>1504.8</v>
      </c>
      <c r="HL22" s="31">
        <v>752.4</v>
      </c>
      <c r="HM22" s="23">
        <f t="shared" si="120"/>
        <v>0.5</v>
      </c>
      <c r="HN22" s="31"/>
      <c r="HO22" s="31"/>
      <c r="HP22" s="23"/>
      <c r="HQ22" s="31">
        <v>9.6</v>
      </c>
      <c r="HR22" s="31">
        <v>4.8</v>
      </c>
      <c r="HS22" s="23">
        <f t="shared" si="123"/>
        <v>0.5</v>
      </c>
      <c r="HT22" s="31"/>
      <c r="HU22" s="31"/>
      <c r="HV22" s="23"/>
      <c r="HW22" s="31"/>
      <c r="HX22" s="31"/>
      <c r="HY22" s="23"/>
      <c r="HZ22" s="31">
        <v>584.29999999999995</v>
      </c>
      <c r="IA22" s="31">
        <v>233.22499999999999</v>
      </c>
      <c r="IB22" s="23">
        <f t="shared" si="129"/>
        <v>0.39915283244908439</v>
      </c>
      <c r="IC22" s="31">
        <f t="shared" si="181"/>
        <v>41440.629999999997</v>
      </c>
      <c r="ID22" s="31">
        <f t="shared" si="182"/>
        <v>16960.23</v>
      </c>
      <c r="IE22" s="23">
        <f t="shared" si="131"/>
        <v>0.40926573751412565</v>
      </c>
      <c r="IF22" s="31"/>
      <c r="IG22" s="31"/>
      <c r="IH22" s="23"/>
      <c r="II22" s="31">
        <v>9900</v>
      </c>
      <c r="IJ22" s="31">
        <v>0</v>
      </c>
      <c r="IK22" s="23">
        <f t="shared" si="134"/>
        <v>0</v>
      </c>
      <c r="IL22" s="31"/>
      <c r="IM22" s="31"/>
      <c r="IN22" s="23"/>
      <c r="IO22" s="31"/>
      <c r="IP22" s="31"/>
      <c r="IQ22" s="23"/>
      <c r="IR22" s="31"/>
      <c r="IS22" s="31"/>
      <c r="IT22" s="23"/>
      <c r="IU22" s="31"/>
      <c r="IV22" s="24"/>
      <c r="IW22" s="23"/>
      <c r="IX22" s="31"/>
      <c r="IY22" s="31"/>
      <c r="IZ22" s="23"/>
      <c r="JA22" s="31">
        <v>7600</v>
      </c>
      <c r="JB22" s="31">
        <v>0</v>
      </c>
      <c r="JC22" s="23">
        <f t="shared" si="144"/>
        <v>0</v>
      </c>
      <c r="JD22" s="31"/>
      <c r="JE22" s="31"/>
      <c r="JF22" s="23"/>
      <c r="JG22" s="31"/>
      <c r="JH22" s="31"/>
      <c r="JI22" s="23"/>
      <c r="JJ22" s="31">
        <v>3940.6</v>
      </c>
      <c r="JK22" s="31">
        <v>0</v>
      </c>
      <c r="JL22" s="23">
        <f t="shared" si="150"/>
        <v>0</v>
      </c>
      <c r="JM22" s="31">
        <v>39.799999999999997</v>
      </c>
      <c r="JN22" s="31">
        <v>0</v>
      </c>
      <c r="JO22" s="23">
        <f t="shared" si="152"/>
        <v>0</v>
      </c>
      <c r="JP22" s="31"/>
      <c r="JQ22" s="31"/>
      <c r="JR22" s="23"/>
      <c r="JS22" s="31">
        <v>2970</v>
      </c>
      <c r="JT22" s="31">
        <v>0</v>
      </c>
      <c r="JU22" s="23">
        <f t="shared" si="156"/>
        <v>0</v>
      </c>
      <c r="JV22" s="31"/>
      <c r="JW22" s="31"/>
      <c r="JX22" s="23"/>
      <c r="JY22" s="31">
        <v>30</v>
      </c>
      <c r="JZ22" s="31">
        <v>0</v>
      </c>
      <c r="KA22" s="23">
        <f t="shared" si="160"/>
        <v>0</v>
      </c>
      <c r="KB22" s="31"/>
      <c r="KC22" s="31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31">
        <v>16960.23</v>
      </c>
      <c r="KO22" s="31">
        <v>16960.23</v>
      </c>
      <c r="KP22" s="23">
        <f>KO22/KN22</f>
        <v>1</v>
      </c>
      <c r="KQ22" s="31"/>
      <c r="KR22" s="31"/>
      <c r="KS22" s="23"/>
      <c r="KT22" s="31"/>
      <c r="KU22" s="31"/>
      <c r="KV22" s="23"/>
      <c r="KW22" s="31">
        <f t="shared" si="177"/>
        <v>774677.01916999987</v>
      </c>
      <c r="KX22" s="31">
        <f t="shared" si="178"/>
        <v>356774.93232000002</v>
      </c>
      <c r="KY22" s="23">
        <f t="shared" si="169"/>
        <v>0.4605466839615997</v>
      </c>
    </row>
    <row r="23" spans="1:311" x14ac:dyDescent="0.25">
      <c r="A23" s="30" t="s">
        <v>226</v>
      </c>
      <c r="B23" s="28" t="s">
        <v>183</v>
      </c>
      <c r="C23" s="15">
        <f t="shared" si="179"/>
        <v>65628</v>
      </c>
      <c r="D23" s="15">
        <f t="shared" si="180"/>
        <v>50184.9</v>
      </c>
      <c r="E23" s="14">
        <f t="shared" si="170"/>
        <v>0.76468732857926502</v>
      </c>
      <c r="F23" s="31"/>
      <c r="G23" s="31"/>
      <c r="H23" s="23"/>
      <c r="I23" s="31">
        <v>65428</v>
      </c>
      <c r="J23" s="31">
        <v>49984.9</v>
      </c>
      <c r="K23" s="23">
        <f t="shared" si="171"/>
        <v>0.76396802592162383</v>
      </c>
      <c r="L23" s="31">
        <v>200</v>
      </c>
      <c r="M23" s="31">
        <v>200</v>
      </c>
      <c r="N23" s="23">
        <f t="shared" si="1"/>
        <v>1</v>
      </c>
      <c r="O23" s="31"/>
      <c r="P23" s="31"/>
      <c r="Q23" s="23"/>
      <c r="R23" s="15">
        <f t="shared" si="172"/>
        <v>26978.021920000003</v>
      </c>
      <c r="S23" s="15">
        <f t="shared" si="173"/>
        <v>8498.4</v>
      </c>
      <c r="T23" s="14">
        <f t="shared" si="3"/>
        <v>0.3150119762375817</v>
      </c>
      <c r="U23" s="31">
        <v>15619.5</v>
      </c>
      <c r="V23" s="31">
        <v>8214.5</v>
      </c>
      <c r="W23" s="23">
        <f t="shared" si="5"/>
        <v>0.52591312141873936</v>
      </c>
      <c r="X23" s="31">
        <v>4987.2</v>
      </c>
      <c r="Y23" s="31">
        <v>0</v>
      </c>
      <c r="Z23" s="23">
        <f t="shared" si="7"/>
        <v>0</v>
      </c>
      <c r="AA23" s="31"/>
      <c r="AB23" s="31"/>
      <c r="AC23" s="23"/>
      <c r="AD23" s="31"/>
      <c r="AE23" s="31"/>
      <c r="AF23" s="23"/>
      <c r="AG23" s="31"/>
      <c r="AH23" s="31"/>
      <c r="AI23" s="31"/>
      <c r="AJ23" s="31"/>
      <c r="AK23" s="31"/>
      <c r="AL23" s="23"/>
      <c r="AM23" s="31"/>
      <c r="AN23" s="31"/>
      <c r="AO23" s="31"/>
      <c r="AP23" s="31">
        <v>1085.18</v>
      </c>
      <c r="AQ23" s="31">
        <v>0</v>
      </c>
      <c r="AR23" s="23">
        <f t="shared" si="9"/>
        <v>0</v>
      </c>
      <c r="AS23" s="31"/>
      <c r="AT23" s="31"/>
      <c r="AU23" s="31"/>
      <c r="AV23" s="31"/>
      <c r="AW23" s="31"/>
      <c r="AX23" s="23"/>
      <c r="AY23" s="31"/>
      <c r="AZ23" s="31"/>
      <c r="BA23" s="23"/>
      <c r="BB23" s="31"/>
      <c r="BC23" s="31"/>
      <c r="BD23" s="23"/>
      <c r="BE23" s="31"/>
      <c r="BF23" s="31"/>
      <c r="BG23" s="23"/>
      <c r="BH23" s="31"/>
      <c r="BI23" s="31"/>
      <c r="BJ23" s="23"/>
      <c r="BK23" s="31"/>
      <c r="BL23" s="31"/>
      <c r="BM23" s="23"/>
      <c r="BN23" s="31"/>
      <c r="BO23" s="31"/>
      <c r="BP23" s="23"/>
      <c r="BQ23" s="31"/>
      <c r="BR23" s="31"/>
      <c r="BS23" s="23"/>
      <c r="BT23" s="31">
        <v>3207.52</v>
      </c>
      <c r="BU23" s="31">
        <v>0</v>
      </c>
      <c r="BV23" s="23">
        <f t="shared" si="28"/>
        <v>0</v>
      </c>
      <c r="BW23" s="31"/>
      <c r="BX23" s="31"/>
      <c r="BY23" s="23"/>
      <c r="BZ23" s="31"/>
      <c r="CA23" s="31"/>
      <c r="CB23" s="23"/>
      <c r="CC23" s="31"/>
      <c r="CD23" s="31"/>
      <c r="CE23" s="23"/>
      <c r="CF23" s="31"/>
      <c r="CG23" s="31"/>
      <c r="CH23" s="23"/>
      <c r="CI23" s="31"/>
      <c r="CJ23" s="31"/>
      <c r="CK23" s="23"/>
      <c r="CL23" s="31">
        <v>72.221919999999997</v>
      </c>
      <c r="CM23" s="31">
        <v>0</v>
      </c>
      <c r="CN23" s="23">
        <f t="shared" si="40"/>
        <v>0</v>
      </c>
      <c r="CO23" s="31"/>
      <c r="CP23" s="31"/>
      <c r="CQ23" s="23"/>
      <c r="CR23" s="31"/>
      <c r="CS23" s="31"/>
      <c r="CT23" s="23"/>
      <c r="CU23" s="31">
        <v>50</v>
      </c>
      <c r="CV23" s="31">
        <v>0</v>
      </c>
      <c r="CW23" s="23">
        <f t="shared" si="45"/>
        <v>0</v>
      </c>
      <c r="CX23" s="31"/>
      <c r="CY23" s="31"/>
      <c r="CZ23" s="23"/>
      <c r="DA23" s="31"/>
      <c r="DB23" s="31"/>
      <c r="DC23" s="23"/>
      <c r="DD23" s="31"/>
      <c r="DE23" s="31"/>
      <c r="DF23" s="23"/>
      <c r="DG23" s="31"/>
      <c r="DH23" s="31"/>
      <c r="DI23" s="23"/>
      <c r="DJ23" s="31"/>
      <c r="DK23" s="31"/>
      <c r="DL23" s="23"/>
      <c r="DM23" s="31"/>
      <c r="DN23" s="31"/>
      <c r="DO23" s="23"/>
      <c r="DP23" s="31"/>
      <c r="DQ23" s="31"/>
      <c r="DR23" s="23"/>
      <c r="DS23" s="31"/>
      <c r="DT23" s="31"/>
      <c r="DU23" s="23"/>
      <c r="DV23" s="31"/>
      <c r="DW23" s="31"/>
      <c r="DX23" s="23"/>
      <c r="DY23" s="31"/>
      <c r="DZ23" s="31"/>
      <c r="EA23" s="31"/>
      <c r="EB23" s="31"/>
      <c r="EC23" s="31"/>
      <c r="ED23" s="23"/>
      <c r="EE23" s="31"/>
      <c r="EF23" s="31"/>
      <c r="EG23" s="23"/>
      <c r="EH23" s="31">
        <v>1956.4</v>
      </c>
      <c r="EI23" s="31">
        <v>283.89999999999998</v>
      </c>
      <c r="EJ23" s="23">
        <f t="shared" si="70"/>
        <v>0.14511347372725411</v>
      </c>
      <c r="EK23" s="31"/>
      <c r="EL23" s="31"/>
      <c r="EM23" s="23"/>
      <c r="EN23" s="31"/>
      <c r="EO23" s="31"/>
      <c r="EP23" s="23"/>
      <c r="EQ23" s="31"/>
      <c r="ER23" s="31"/>
      <c r="ES23" s="31"/>
      <c r="ET23" s="31"/>
      <c r="EU23" s="31"/>
      <c r="EV23" s="23"/>
      <c r="EW23" s="31"/>
      <c r="EX23" s="31"/>
      <c r="EY23" s="23"/>
      <c r="EZ23" s="31">
        <f t="shared" si="174"/>
        <v>152735.30000000005</v>
      </c>
      <c r="FA23" s="31">
        <f t="shared" si="175"/>
        <v>77219.598090000014</v>
      </c>
      <c r="FB23" s="23">
        <f t="shared" si="79"/>
        <v>0.50557793836788212</v>
      </c>
      <c r="FC23" s="31">
        <v>1386</v>
      </c>
      <c r="FD23" s="31">
        <v>577.5</v>
      </c>
      <c r="FE23" s="23">
        <f t="shared" si="81"/>
        <v>0.41666666666666669</v>
      </c>
      <c r="FF23" s="31">
        <v>235.9</v>
      </c>
      <c r="FG23" s="31">
        <v>118.2</v>
      </c>
      <c r="FH23" s="23">
        <f t="shared" si="83"/>
        <v>0.50105977108944466</v>
      </c>
      <c r="FI23" s="31">
        <v>182.2</v>
      </c>
      <c r="FJ23" s="31">
        <v>92.846999999999994</v>
      </c>
      <c r="FK23" s="23">
        <f t="shared" si="85"/>
        <v>0.50958836443468714</v>
      </c>
      <c r="FL23" s="31"/>
      <c r="FM23" s="31"/>
      <c r="FN23" s="23"/>
      <c r="FO23" s="31"/>
      <c r="FP23" s="31"/>
      <c r="FQ23" s="23"/>
      <c r="FR23" s="31">
        <v>331</v>
      </c>
      <c r="FS23" s="31">
        <v>94.727999999999994</v>
      </c>
      <c r="FT23" s="23">
        <f t="shared" si="91"/>
        <v>0.28618731117824769</v>
      </c>
      <c r="FU23" s="31"/>
      <c r="FV23" s="31"/>
      <c r="FW23" s="23"/>
      <c r="FX23" s="31">
        <v>0.1</v>
      </c>
      <c r="FY23" s="31">
        <v>0</v>
      </c>
      <c r="FZ23" s="23">
        <f t="shared" si="95"/>
        <v>0</v>
      </c>
      <c r="GA23" s="31">
        <v>35397.599999999999</v>
      </c>
      <c r="GB23" s="31">
        <v>13595.504000000001</v>
      </c>
      <c r="GC23" s="23">
        <f t="shared" si="97"/>
        <v>0.38407982462087831</v>
      </c>
      <c r="GD23" s="31">
        <v>652.4</v>
      </c>
      <c r="GE23" s="31">
        <v>210.5</v>
      </c>
      <c r="GF23" s="23">
        <f t="shared" si="99"/>
        <v>0.32265481299816062</v>
      </c>
      <c r="GG23" s="31">
        <v>100421.5</v>
      </c>
      <c r="GH23" s="31">
        <v>55655.853999999999</v>
      </c>
      <c r="GI23" s="23">
        <f t="shared" si="101"/>
        <v>0.55422249219539643</v>
      </c>
      <c r="GJ23" s="31"/>
      <c r="GK23" s="31"/>
      <c r="GL23" s="23"/>
      <c r="GM23" s="31">
        <v>2424.8000000000002</v>
      </c>
      <c r="GN23" s="31">
        <v>1212.5999999999999</v>
      </c>
      <c r="GO23" s="23">
        <f t="shared" si="176"/>
        <v>0.50008248102936315</v>
      </c>
      <c r="GP23" s="31">
        <v>823.2</v>
      </c>
      <c r="GQ23" s="31">
        <v>823.2</v>
      </c>
      <c r="GR23" s="23">
        <f t="shared" si="106"/>
        <v>1</v>
      </c>
      <c r="GS23" s="31">
        <v>60.7</v>
      </c>
      <c r="GT23" s="31">
        <v>26.6</v>
      </c>
      <c r="GU23" s="23">
        <f t="shared" si="108"/>
        <v>0.43822075782537068</v>
      </c>
      <c r="GV23" s="31">
        <v>7689.6</v>
      </c>
      <c r="GW23" s="31">
        <v>3530.1421800000003</v>
      </c>
      <c r="GX23" s="23">
        <f t="shared" si="110"/>
        <v>0.459080079588015</v>
      </c>
      <c r="GY23" s="31">
        <v>926.6</v>
      </c>
      <c r="GZ23" s="31">
        <v>283.28990999999996</v>
      </c>
      <c r="HA23" s="23">
        <f t="shared" si="112"/>
        <v>0.30573053097345126</v>
      </c>
      <c r="HB23" s="31"/>
      <c r="HC23" s="31"/>
      <c r="HD23" s="23"/>
      <c r="HE23" s="31"/>
      <c r="HF23" s="31"/>
      <c r="HG23" s="23"/>
      <c r="HH23" s="31"/>
      <c r="HI23" s="31"/>
      <c r="HJ23" s="23"/>
      <c r="HK23" s="31">
        <v>1695.7</v>
      </c>
      <c r="HL23" s="31">
        <v>847.8</v>
      </c>
      <c r="HM23" s="23">
        <f t="shared" si="120"/>
        <v>0.49997051365217898</v>
      </c>
      <c r="HN23" s="31"/>
      <c r="HO23" s="31"/>
      <c r="HP23" s="23"/>
      <c r="HQ23" s="31">
        <v>1</v>
      </c>
      <c r="HR23" s="31">
        <v>0.5</v>
      </c>
      <c r="HS23" s="23">
        <f t="shared" si="123"/>
        <v>0.5</v>
      </c>
      <c r="HT23" s="31"/>
      <c r="HU23" s="31"/>
      <c r="HV23" s="23"/>
      <c r="HW23" s="31"/>
      <c r="HX23" s="31"/>
      <c r="HY23" s="23"/>
      <c r="HZ23" s="31">
        <v>507</v>
      </c>
      <c r="IA23" s="31">
        <v>150.333</v>
      </c>
      <c r="IB23" s="23">
        <f t="shared" si="129"/>
        <v>0.2965147928994083</v>
      </c>
      <c r="IC23" s="31">
        <f t="shared" si="181"/>
        <v>26996.940999999999</v>
      </c>
      <c r="ID23" s="31">
        <f t="shared" si="182"/>
        <v>0</v>
      </c>
      <c r="IE23" s="23">
        <f t="shared" si="131"/>
        <v>0</v>
      </c>
      <c r="IF23" s="31"/>
      <c r="IG23" s="31"/>
      <c r="IH23" s="23"/>
      <c r="II23" s="31">
        <v>2970</v>
      </c>
      <c r="IJ23" s="31">
        <v>0</v>
      </c>
      <c r="IK23" s="23">
        <f t="shared" si="134"/>
        <v>0</v>
      </c>
      <c r="IL23" s="31"/>
      <c r="IM23" s="31"/>
      <c r="IN23" s="23"/>
      <c r="IO23" s="31"/>
      <c r="IP23" s="31"/>
      <c r="IQ23" s="23"/>
      <c r="IR23" s="31"/>
      <c r="IS23" s="31"/>
      <c r="IT23" s="23"/>
      <c r="IU23" s="31">
        <v>12460.72803</v>
      </c>
      <c r="IV23" s="24">
        <v>0</v>
      </c>
      <c r="IW23" s="23">
        <f t="shared" si="140"/>
        <v>0</v>
      </c>
      <c r="IX23" s="31">
        <v>1623.94352</v>
      </c>
      <c r="IY23" s="31">
        <v>0</v>
      </c>
      <c r="IZ23" s="23">
        <f t="shared" si="142"/>
        <v>0</v>
      </c>
      <c r="JA23" s="31">
        <v>6800</v>
      </c>
      <c r="JB23" s="31">
        <v>0</v>
      </c>
      <c r="JC23" s="23">
        <f t="shared" si="144"/>
        <v>0</v>
      </c>
      <c r="JD23" s="31">
        <v>125.86597</v>
      </c>
      <c r="JE23" s="31">
        <v>0</v>
      </c>
      <c r="JF23" s="23">
        <f t="shared" si="146"/>
        <v>0</v>
      </c>
      <c r="JG23" s="31">
        <v>16.403479999999998</v>
      </c>
      <c r="JH23" s="31">
        <v>0</v>
      </c>
      <c r="JI23" s="23">
        <f t="shared" si="148"/>
        <v>0</v>
      </c>
      <c r="JJ23" s="31"/>
      <c r="JK23" s="31"/>
      <c r="JL23" s="23"/>
      <c r="JM23" s="31"/>
      <c r="JN23" s="31"/>
      <c r="JO23" s="23"/>
      <c r="JP23" s="31"/>
      <c r="JQ23" s="31"/>
      <c r="JR23" s="23"/>
      <c r="JS23" s="31">
        <v>2970</v>
      </c>
      <c r="JT23" s="31">
        <v>0</v>
      </c>
      <c r="JU23" s="23">
        <f t="shared" si="156"/>
        <v>0</v>
      </c>
      <c r="JV23" s="31"/>
      <c r="JW23" s="31"/>
      <c r="JX23" s="23"/>
      <c r="JY23" s="31">
        <v>30</v>
      </c>
      <c r="JZ23" s="31">
        <v>0</v>
      </c>
      <c r="KA23" s="23">
        <f t="shared" si="160"/>
        <v>0</v>
      </c>
      <c r="KB23" s="31"/>
      <c r="KC23" s="31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31"/>
      <c r="KO23" s="31"/>
      <c r="KP23" s="23"/>
      <c r="KQ23" s="31"/>
      <c r="KR23" s="31"/>
      <c r="KS23" s="23"/>
      <c r="KT23" s="31"/>
      <c r="KU23" s="31"/>
      <c r="KV23" s="23"/>
      <c r="KW23" s="31">
        <f t="shared" si="177"/>
        <v>272338.26292000007</v>
      </c>
      <c r="KX23" s="31">
        <f t="shared" si="178"/>
        <v>135902.89809000003</v>
      </c>
      <c r="KY23" s="23">
        <f t="shared" si="169"/>
        <v>0.4990224165816971</v>
      </c>
    </row>
    <row r="24" spans="1:311" x14ac:dyDescent="0.25">
      <c r="A24" s="30" t="s">
        <v>227</v>
      </c>
      <c r="B24" s="28" t="s">
        <v>184</v>
      </c>
      <c r="C24" s="15">
        <f t="shared" si="179"/>
        <v>154768</v>
      </c>
      <c r="D24" s="15">
        <f t="shared" si="180"/>
        <v>107369.8</v>
      </c>
      <c r="E24" s="14">
        <f t="shared" si="170"/>
        <v>0.69374676935800683</v>
      </c>
      <c r="F24" s="31"/>
      <c r="G24" s="31"/>
      <c r="H24" s="23"/>
      <c r="I24" s="31">
        <v>154568</v>
      </c>
      <c r="J24" s="31">
        <v>107169.8</v>
      </c>
      <c r="K24" s="23">
        <f t="shared" si="171"/>
        <v>0.69335049945654992</v>
      </c>
      <c r="L24" s="31">
        <v>200</v>
      </c>
      <c r="M24" s="31">
        <v>200</v>
      </c>
      <c r="N24" s="23">
        <f t="shared" si="1"/>
        <v>1</v>
      </c>
      <c r="O24" s="31"/>
      <c r="P24" s="31"/>
      <c r="Q24" s="23"/>
      <c r="R24" s="15">
        <f t="shared" si="172"/>
        <v>147042.64507</v>
      </c>
      <c r="S24" s="15">
        <f t="shared" si="173"/>
        <v>76446.781310000006</v>
      </c>
      <c r="T24" s="14">
        <f t="shared" si="3"/>
        <v>0.5198953084229907</v>
      </c>
      <c r="U24" s="31">
        <v>100235.5</v>
      </c>
      <c r="V24" s="31">
        <v>50124.9</v>
      </c>
      <c r="W24" s="23">
        <f t="shared" si="5"/>
        <v>0.50007133201310916</v>
      </c>
      <c r="X24" s="31">
        <v>20312.900000000001</v>
      </c>
      <c r="Y24" s="31">
        <v>17508.099999999999</v>
      </c>
      <c r="Z24" s="23">
        <f t="shared" si="7"/>
        <v>0.86192025757031232</v>
      </c>
      <c r="AA24" s="31"/>
      <c r="AB24" s="31"/>
      <c r="AC24" s="23"/>
      <c r="AD24" s="31"/>
      <c r="AE24" s="31"/>
      <c r="AF24" s="23"/>
      <c r="AG24" s="31"/>
      <c r="AH24" s="31"/>
      <c r="AI24" s="31"/>
      <c r="AJ24" s="31"/>
      <c r="AK24" s="31"/>
      <c r="AL24" s="23"/>
      <c r="AM24" s="31"/>
      <c r="AN24" s="31"/>
      <c r="AO24" s="31"/>
      <c r="AP24" s="31"/>
      <c r="AQ24" s="31"/>
      <c r="AR24" s="23"/>
      <c r="AS24" s="31"/>
      <c r="AT24" s="31"/>
      <c r="AU24" s="31"/>
      <c r="AV24" s="31">
        <v>5198.88184</v>
      </c>
      <c r="AW24" s="31">
        <v>0</v>
      </c>
      <c r="AX24" s="23">
        <f t="shared" si="12"/>
        <v>0</v>
      </c>
      <c r="AY24" s="31">
        <v>300</v>
      </c>
      <c r="AZ24" s="31">
        <v>0</v>
      </c>
      <c r="BA24" s="23">
        <f t="shared" si="14"/>
        <v>0</v>
      </c>
      <c r="BB24" s="31"/>
      <c r="BC24" s="31"/>
      <c r="BD24" s="23"/>
      <c r="BE24" s="31"/>
      <c r="BF24" s="31"/>
      <c r="BG24" s="23"/>
      <c r="BH24" s="31"/>
      <c r="BI24" s="31"/>
      <c r="BJ24" s="23"/>
      <c r="BK24" s="31"/>
      <c r="BL24" s="31"/>
      <c r="BM24" s="23"/>
      <c r="BN24" s="31"/>
      <c r="BO24" s="31"/>
      <c r="BP24" s="23"/>
      <c r="BQ24" s="31"/>
      <c r="BR24" s="31"/>
      <c r="BS24" s="23"/>
      <c r="BT24" s="31">
        <v>1603.76</v>
      </c>
      <c r="BU24" s="31">
        <v>0</v>
      </c>
      <c r="BV24" s="23">
        <f t="shared" si="28"/>
        <v>0</v>
      </c>
      <c r="BW24" s="31"/>
      <c r="BX24" s="31"/>
      <c r="BY24" s="23"/>
      <c r="BZ24" s="31"/>
      <c r="CA24" s="31"/>
      <c r="CB24" s="23"/>
      <c r="CC24" s="31"/>
      <c r="CD24" s="31"/>
      <c r="CE24" s="23"/>
      <c r="CF24" s="31"/>
      <c r="CG24" s="31"/>
      <c r="CH24" s="23"/>
      <c r="CI24" s="31">
        <v>3066.1</v>
      </c>
      <c r="CJ24" s="31">
        <v>2180</v>
      </c>
      <c r="CK24" s="23">
        <f t="shared" si="38"/>
        <v>0.71100094582694628</v>
      </c>
      <c r="CL24" s="31">
        <v>72.221919999999997</v>
      </c>
      <c r="CM24" s="31">
        <v>0</v>
      </c>
      <c r="CN24" s="23">
        <f t="shared" si="40"/>
        <v>0</v>
      </c>
      <c r="CO24" s="31"/>
      <c r="CP24" s="31"/>
      <c r="CQ24" s="23"/>
      <c r="CR24" s="31"/>
      <c r="CS24" s="31"/>
      <c r="CT24" s="23"/>
      <c r="CU24" s="31">
        <v>100</v>
      </c>
      <c r="CV24" s="31">
        <v>0</v>
      </c>
      <c r="CW24" s="23">
        <f t="shared" si="45"/>
        <v>0</v>
      </c>
      <c r="CX24" s="31"/>
      <c r="CY24" s="31"/>
      <c r="CZ24" s="23"/>
      <c r="DA24" s="31"/>
      <c r="DB24" s="31"/>
      <c r="DC24" s="23"/>
      <c r="DD24" s="31"/>
      <c r="DE24" s="31"/>
      <c r="DF24" s="23"/>
      <c r="DG24" s="31">
        <v>1633.7813100000001</v>
      </c>
      <c r="DH24" s="31">
        <v>1633.7813100000001</v>
      </c>
      <c r="DI24" s="23">
        <f t="shared" si="53"/>
        <v>1</v>
      </c>
      <c r="DJ24" s="31"/>
      <c r="DK24" s="31"/>
      <c r="DL24" s="23"/>
      <c r="DM24" s="31"/>
      <c r="DN24" s="31"/>
      <c r="DO24" s="23"/>
      <c r="DP24" s="31"/>
      <c r="DQ24" s="31"/>
      <c r="DR24" s="23"/>
      <c r="DS24" s="31"/>
      <c r="DT24" s="31"/>
      <c r="DU24" s="23"/>
      <c r="DV24" s="31"/>
      <c r="DW24" s="31"/>
      <c r="DX24" s="23"/>
      <c r="DY24" s="31"/>
      <c r="DZ24" s="31"/>
      <c r="EA24" s="31"/>
      <c r="EB24" s="31"/>
      <c r="EC24" s="31"/>
      <c r="ED24" s="23"/>
      <c r="EE24" s="31"/>
      <c r="EF24" s="31"/>
      <c r="EG24" s="23"/>
      <c r="EH24" s="31">
        <v>14519.5</v>
      </c>
      <c r="EI24" s="31">
        <v>5000</v>
      </c>
      <c r="EJ24" s="23">
        <f t="shared" si="70"/>
        <v>0.34436447536072179</v>
      </c>
      <c r="EK24" s="31"/>
      <c r="EL24" s="31"/>
      <c r="EM24" s="23"/>
      <c r="EN24" s="31"/>
      <c r="EO24" s="31"/>
      <c r="EP24" s="23"/>
      <c r="EQ24" s="31"/>
      <c r="ER24" s="31"/>
      <c r="ES24" s="31"/>
      <c r="ET24" s="31"/>
      <c r="EU24" s="31"/>
      <c r="EV24" s="23"/>
      <c r="EW24" s="31"/>
      <c r="EX24" s="31"/>
      <c r="EY24" s="23"/>
      <c r="EZ24" s="31">
        <f t="shared" si="174"/>
        <v>348060.62</v>
      </c>
      <c r="FA24" s="31">
        <f t="shared" si="175"/>
        <v>197411.69520000002</v>
      </c>
      <c r="FB24" s="23">
        <f t="shared" si="79"/>
        <v>0.56717618672287606</v>
      </c>
      <c r="FC24" s="31">
        <v>5315</v>
      </c>
      <c r="FD24" s="31">
        <v>4265.1000000000004</v>
      </c>
      <c r="FE24" s="23">
        <f t="shared" si="81"/>
        <v>0.80246472248353717</v>
      </c>
      <c r="FF24" s="31">
        <v>320.10000000000002</v>
      </c>
      <c r="FG24" s="31">
        <v>160.19999999999999</v>
      </c>
      <c r="FH24" s="23">
        <f t="shared" si="83"/>
        <v>0.500468603561387</v>
      </c>
      <c r="FI24" s="31">
        <v>407.1</v>
      </c>
      <c r="FJ24" s="31">
        <v>281.10500000000002</v>
      </c>
      <c r="FK24" s="23">
        <f t="shared" si="85"/>
        <v>0.69050601817735202</v>
      </c>
      <c r="FL24" s="31"/>
      <c r="FM24" s="31"/>
      <c r="FN24" s="23"/>
      <c r="FO24" s="31"/>
      <c r="FP24" s="31"/>
      <c r="FQ24" s="23"/>
      <c r="FR24" s="31"/>
      <c r="FS24" s="31"/>
      <c r="FT24" s="23"/>
      <c r="FU24" s="31"/>
      <c r="FV24" s="31"/>
      <c r="FW24" s="23"/>
      <c r="FX24" s="31"/>
      <c r="FY24" s="31"/>
      <c r="FZ24" s="23"/>
      <c r="GA24" s="31">
        <v>84202.7</v>
      </c>
      <c r="GB24" s="31">
        <v>41487.368999999999</v>
      </c>
      <c r="GC24" s="23">
        <f t="shared" si="97"/>
        <v>0.49270829795244098</v>
      </c>
      <c r="GD24" s="31">
        <v>1249.2</v>
      </c>
      <c r="GE24" s="31">
        <v>577</v>
      </c>
      <c r="GF24" s="23">
        <f t="shared" si="99"/>
        <v>0.46189561319244316</v>
      </c>
      <c r="GG24" s="31">
        <v>209270.9</v>
      </c>
      <c r="GH24" s="31">
        <v>130674.16</v>
      </c>
      <c r="GI24" s="23">
        <f t="shared" si="101"/>
        <v>0.62442585185040067</v>
      </c>
      <c r="GJ24" s="31">
        <v>331.7</v>
      </c>
      <c r="GK24" s="31">
        <v>173.97</v>
      </c>
      <c r="GL24" s="23">
        <f t="shared" si="103"/>
        <v>0.52447995176364182</v>
      </c>
      <c r="GM24" s="31">
        <v>4282.6000000000004</v>
      </c>
      <c r="GN24" s="31">
        <v>1620</v>
      </c>
      <c r="GO24" s="23">
        <f t="shared" si="176"/>
        <v>0.3782748797459487</v>
      </c>
      <c r="GP24" s="31">
        <v>3107.52</v>
      </c>
      <c r="GQ24" s="31">
        <v>2820.2112000000002</v>
      </c>
      <c r="GR24" s="23">
        <f t="shared" si="106"/>
        <v>0.90754402224281749</v>
      </c>
      <c r="GS24" s="31">
        <v>91.1</v>
      </c>
      <c r="GT24" s="31">
        <v>42.7</v>
      </c>
      <c r="GU24" s="23">
        <f t="shared" si="108"/>
        <v>0.46871569703622401</v>
      </c>
      <c r="GV24" s="31">
        <v>25949.4</v>
      </c>
      <c r="GW24" s="31">
        <v>12403.834000000001</v>
      </c>
      <c r="GX24" s="23">
        <f t="shared" si="110"/>
        <v>0.478000801559959</v>
      </c>
      <c r="GY24" s="31">
        <v>3453.8</v>
      </c>
      <c r="GZ24" s="31">
        <v>1509.8</v>
      </c>
      <c r="HA24" s="23">
        <f t="shared" si="112"/>
        <v>0.43714169899820482</v>
      </c>
      <c r="HB24" s="31">
        <v>6831</v>
      </c>
      <c r="HC24" s="31">
        <v>0</v>
      </c>
      <c r="HD24" s="23">
        <f t="shared" si="114"/>
        <v>0</v>
      </c>
      <c r="HE24" s="31">
        <v>304.60000000000002</v>
      </c>
      <c r="HF24" s="31">
        <v>0</v>
      </c>
      <c r="HG24" s="23">
        <f t="shared" si="116"/>
        <v>0</v>
      </c>
      <c r="HH24" s="31">
        <v>5.5</v>
      </c>
      <c r="HI24" s="31">
        <v>0</v>
      </c>
      <c r="HJ24" s="23">
        <f t="shared" si="118"/>
        <v>0</v>
      </c>
      <c r="HK24" s="31">
        <v>2334.4</v>
      </c>
      <c r="HL24" s="31">
        <v>1167.2</v>
      </c>
      <c r="HM24" s="23">
        <f t="shared" si="120"/>
        <v>0.5</v>
      </c>
      <c r="HN24" s="31"/>
      <c r="HO24" s="31"/>
      <c r="HP24" s="23"/>
      <c r="HQ24" s="31">
        <v>2</v>
      </c>
      <c r="HR24" s="31">
        <v>1</v>
      </c>
      <c r="HS24" s="23">
        <f t="shared" si="123"/>
        <v>0.5</v>
      </c>
      <c r="HT24" s="31"/>
      <c r="HU24" s="31"/>
      <c r="HV24" s="23"/>
      <c r="HW24" s="31"/>
      <c r="HX24" s="31"/>
      <c r="HY24" s="23"/>
      <c r="HZ24" s="31">
        <v>602</v>
      </c>
      <c r="IA24" s="31">
        <v>228.04599999999999</v>
      </c>
      <c r="IB24" s="23">
        <f t="shared" si="129"/>
        <v>0.3788139534883721</v>
      </c>
      <c r="IC24" s="31">
        <f t="shared" si="181"/>
        <v>0</v>
      </c>
      <c r="ID24" s="31">
        <f t="shared" si="182"/>
        <v>0</v>
      </c>
      <c r="IE24" s="23" t="s">
        <v>262</v>
      </c>
      <c r="IF24" s="31"/>
      <c r="IG24" s="31"/>
      <c r="IH24" s="23"/>
      <c r="II24" s="31"/>
      <c r="IJ24" s="31"/>
      <c r="IK24" s="23"/>
      <c r="IL24" s="31"/>
      <c r="IM24" s="31"/>
      <c r="IN24" s="23"/>
      <c r="IO24" s="31"/>
      <c r="IP24" s="31"/>
      <c r="IQ24" s="23"/>
      <c r="IR24" s="31"/>
      <c r="IS24" s="31"/>
      <c r="IT24" s="23"/>
      <c r="IU24" s="31"/>
      <c r="IV24" s="24"/>
      <c r="IW24" s="23"/>
      <c r="IX24" s="31"/>
      <c r="IY24" s="31"/>
      <c r="IZ24" s="23"/>
      <c r="JA24" s="31"/>
      <c r="JB24" s="31"/>
      <c r="JC24" s="23"/>
      <c r="JD24" s="31"/>
      <c r="JE24" s="31"/>
      <c r="JF24" s="23"/>
      <c r="JG24" s="31"/>
      <c r="JH24" s="31"/>
      <c r="JI24" s="23"/>
      <c r="JJ24" s="31"/>
      <c r="JK24" s="31"/>
      <c r="JL24" s="23"/>
      <c r="JM24" s="31"/>
      <c r="JN24" s="31"/>
      <c r="JO24" s="23"/>
      <c r="JP24" s="31"/>
      <c r="JQ24" s="31"/>
      <c r="JR24" s="23"/>
      <c r="JS24" s="31"/>
      <c r="JT24" s="31"/>
      <c r="JU24" s="23"/>
      <c r="JV24" s="31"/>
      <c r="JW24" s="31"/>
      <c r="JX24" s="23"/>
      <c r="JY24" s="31"/>
      <c r="JZ24" s="31"/>
      <c r="KA24" s="23"/>
      <c r="KB24" s="31"/>
      <c r="KC24" s="31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31"/>
      <c r="KO24" s="31"/>
      <c r="KP24" s="23"/>
      <c r="KQ24" s="31"/>
      <c r="KR24" s="31"/>
      <c r="KS24" s="23"/>
      <c r="KT24" s="31"/>
      <c r="KU24" s="31"/>
      <c r="KV24" s="23"/>
      <c r="KW24" s="31">
        <f t="shared" si="177"/>
        <v>649871.26506999996</v>
      </c>
      <c r="KX24" s="31">
        <f t="shared" si="178"/>
        <v>381228.27651</v>
      </c>
      <c r="KY24" s="23">
        <f t="shared" si="169"/>
        <v>0.58662122331095301</v>
      </c>
    </row>
    <row r="25" spans="1:311" x14ac:dyDescent="0.25">
      <c r="A25" s="30" t="s">
        <v>228</v>
      </c>
      <c r="B25" s="28" t="s">
        <v>185</v>
      </c>
      <c r="C25" s="15">
        <f t="shared" si="179"/>
        <v>104005</v>
      </c>
      <c r="D25" s="15">
        <f t="shared" si="180"/>
        <v>92553.2</v>
      </c>
      <c r="E25" s="14">
        <f t="shared" si="170"/>
        <v>0.88989183212345557</v>
      </c>
      <c r="F25" s="31"/>
      <c r="G25" s="31"/>
      <c r="H25" s="23"/>
      <c r="I25" s="31">
        <v>100388</v>
      </c>
      <c r="J25" s="31">
        <v>92103.2</v>
      </c>
      <c r="K25" s="23">
        <f t="shared" si="171"/>
        <v>0.91747220783360561</v>
      </c>
      <c r="L25" s="31">
        <v>3617</v>
      </c>
      <c r="M25" s="31">
        <v>450</v>
      </c>
      <c r="N25" s="23">
        <f t="shared" si="1"/>
        <v>0.12441249654409732</v>
      </c>
      <c r="O25" s="31"/>
      <c r="P25" s="31"/>
      <c r="Q25" s="23"/>
      <c r="R25" s="15">
        <f t="shared" si="172"/>
        <v>191861.97329000002</v>
      </c>
      <c r="S25" s="15">
        <f t="shared" si="173"/>
        <v>40314.936659999999</v>
      </c>
      <c r="T25" s="14">
        <f t="shared" si="3"/>
        <v>0.21012468478609794</v>
      </c>
      <c r="U25" s="31">
        <v>75839.100000000006</v>
      </c>
      <c r="V25" s="31">
        <v>32477.7</v>
      </c>
      <c r="W25" s="23">
        <f t="shared" si="5"/>
        <v>0.42824479720882763</v>
      </c>
      <c r="X25" s="31">
        <v>11324.7</v>
      </c>
      <c r="Y25" s="31">
        <v>0</v>
      </c>
      <c r="Z25" s="23">
        <f t="shared" si="7"/>
        <v>0</v>
      </c>
      <c r="AA25" s="31"/>
      <c r="AB25" s="31"/>
      <c r="AC25" s="23"/>
      <c r="AD25" s="31"/>
      <c r="AE25" s="31"/>
      <c r="AF25" s="23"/>
      <c r="AG25" s="31"/>
      <c r="AH25" s="31"/>
      <c r="AI25" s="31"/>
      <c r="AJ25" s="31"/>
      <c r="AK25" s="31"/>
      <c r="AL25" s="23"/>
      <c r="AM25" s="31"/>
      <c r="AN25" s="31"/>
      <c r="AO25" s="31"/>
      <c r="AP25" s="31">
        <v>1017.497</v>
      </c>
      <c r="AQ25" s="31">
        <v>0</v>
      </c>
      <c r="AR25" s="23">
        <f t="shared" si="9"/>
        <v>0</v>
      </c>
      <c r="AS25" s="31"/>
      <c r="AT25" s="31"/>
      <c r="AU25" s="31"/>
      <c r="AV25" s="31"/>
      <c r="AW25" s="31"/>
      <c r="AX25" s="23"/>
      <c r="AY25" s="31"/>
      <c r="AZ25" s="31"/>
      <c r="BA25" s="23"/>
      <c r="BB25" s="31">
        <v>1956.6</v>
      </c>
      <c r="BC25" s="31">
        <v>0</v>
      </c>
      <c r="BD25" s="23">
        <f t="shared" si="16"/>
        <v>0</v>
      </c>
      <c r="BE25" s="31"/>
      <c r="BF25" s="31"/>
      <c r="BG25" s="23"/>
      <c r="BH25" s="31">
        <v>60390</v>
      </c>
      <c r="BI25" s="31">
        <v>0</v>
      </c>
      <c r="BJ25" s="23">
        <f t="shared" si="20"/>
        <v>0</v>
      </c>
      <c r="BK25" s="31"/>
      <c r="BL25" s="31"/>
      <c r="BM25" s="23"/>
      <c r="BN25" s="31"/>
      <c r="BO25" s="31"/>
      <c r="BP25" s="23"/>
      <c r="BQ25" s="31">
        <v>5087.2</v>
      </c>
      <c r="BR25" s="31">
        <v>0</v>
      </c>
      <c r="BS25" s="23">
        <f t="shared" si="26"/>
        <v>0</v>
      </c>
      <c r="BT25" s="31"/>
      <c r="BU25" s="31"/>
      <c r="BV25" s="23"/>
      <c r="BW25" s="31"/>
      <c r="BX25" s="31"/>
      <c r="BY25" s="23"/>
      <c r="BZ25" s="31">
        <v>3864.2428</v>
      </c>
      <c r="CA25" s="31">
        <v>0</v>
      </c>
      <c r="CB25" s="23">
        <f t="shared" si="32"/>
        <v>0</v>
      </c>
      <c r="CC25" s="31">
        <v>782.6</v>
      </c>
      <c r="CD25" s="31">
        <v>0</v>
      </c>
      <c r="CE25" s="23">
        <f t="shared" si="34"/>
        <v>0</v>
      </c>
      <c r="CF25" s="31"/>
      <c r="CG25" s="31"/>
      <c r="CH25" s="23"/>
      <c r="CI25" s="31"/>
      <c r="CJ25" s="31"/>
      <c r="CK25" s="23"/>
      <c r="CL25" s="31">
        <v>79.019829999999999</v>
      </c>
      <c r="CM25" s="31">
        <v>0</v>
      </c>
      <c r="CN25" s="23">
        <f t="shared" si="40"/>
        <v>0</v>
      </c>
      <c r="CO25" s="31"/>
      <c r="CP25" s="31"/>
      <c r="CQ25" s="23"/>
      <c r="CR25" s="31"/>
      <c r="CS25" s="31"/>
      <c r="CT25" s="23"/>
      <c r="CU25" s="31">
        <v>50</v>
      </c>
      <c r="CV25" s="31">
        <v>0</v>
      </c>
      <c r="CW25" s="23">
        <f t="shared" si="45"/>
        <v>0</v>
      </c>
      <c r="CX25" s="31">
        <v>19323.026999999998</v>
      </c>
      <c r="CY25" s="31">
        <v>0</v>
      </c>
      <c r="CZ25" s="23">
        <f t="shared" si="47"/>
        <v>0</v>
      </c>
      <c r="DA25" s="31"/>
      <c r="DB25" s="31"/>
      <c r="DC25" s="23"/>
      <c r="DD25" s="31"/>
      <c r="DE25" s="31"/>
      <c r="DF25" s="23"/>
      <c r="DG25" s="31">
        <v>7837.2366600000005</v>
      </c>
      <c r="DH25" s="31">
        <v>7837.2366600000005</v>
      </c>
      <c r="DI25" s="23">
        <f t="shared" si="53"/>
        <v>1</v>
      </c>
      <c r="DJ25" s="31"/>
      <c r="DK25" s="31"/>
      <c r="DL25" s="23"/>
      <c r="DM25" s="31"/>
      <c r="DN25" s="31"/>
      <c r="DO25" s="23"/>
      <c r="DP25" s="31"/>
      <c r="DQ25" s="31"/>
      <c r="DR25" s="23"/>
      <c r="DS25" s="31"/>
      <c r="DT25" s="31"/>
      <c r="DU25" s="23"/>
      <c r="DV25" s="31"/>
      <c r="DW25" s="31"/>
      <c r="DX25" s="23"/>
      <c r="DY25" s="31"/>
      <c r="DZ25" s="31"/>
      <c r="EA25" s="31"/>
      <c r="EB25" s="31"/>
      <c r="EC25" s="31"/>
      <c r="ED25" s="23"/>
      <c r="EE25" s="31">
        <v>909.25</v>
      </c>
      <c r="EF25" s="31">
        <v>0</v>
      </c>
      <c r="EG25" s="23">
        <f t="shared" si="68"/>
        <v>0</v>
      </c>
      <c r="EH25" s="31">
        <v>3401.5</v>
      </c>
      <c r="EI25" s="31">
        <v>0</v>
      </c>
      <c r="EJ25" s="23">
        <f t="shared" si="70"/>
        <v>0</v>
      </c>
      <c r="EK25" s="31"/>
      <c r="EL25" s="31"/>
      <c r="EM25" s="23"/>
      <c r="EN25" s="31"/>
      <c r="EO25" s="31"/>
      <c r="EP25" s="23"/>
      <c r="EQ25" s="31"/>
      <c r="ER25" s="31"/>
      <c r="ES25" s="31"/>
      <c r="ET25" s="31"/>
      <c r="EU25" s="31"/>
      <c r="EV25" s="23"/>
      <c r="EW25" s="31"/>
      <c r="EX25" s="31"/>
      <c r="EY25" s="23"/>
      <c r="EZ25" s="31">
        <f t="shared" si="174"/>
        <v>264757.15999999997</v>
      </c>
      <c r="FA25" s="31">
        <f t="shared" si="175"/>
        <v>102192.68100000001</v>
      </c>
      <c r="FB25" s="23">
        <f t="shared" si="79"/>
        <v>0.38598646775029621</v>
      </c>
      <c r="FC25" s="31">
        <v>1441</v>
      </c>
      <c r="FD25" s="31">
        <v>720.6</v>
      </c>
      <c r="FE25" s="23">
        <f t="shared" si="81"/>
        <v>0.50006939625260238</v>
      </c>
      <c r="FF25" s="31">
        <v>185.3</v>
      </c>
      <c r="FG25" s="31">
        <v>92.4</v>
      </c>
      <c r="FH25" s="23">
        <f t="shared" si="83"/>
        <v>0.49865083648138153</v>
      </c>
      <c r="FI25" s="31">
        <v>182.2</v>
      </c>
      <c r="FJ25" s="31">
        <v>82.2</v>
      </c>
      <c r="FK25" s="23">
        <f t="shared" si="85"/>
        <v>0.45115257958287602</v>
      </c>
      <c r="FL25" s="31"/>
      <c r="FM25" s="31"/>
      <c r="FN25" s="23"/>
      <c r="FO25" s="31"/>
      <c r="FP25" s="31"/>
      <c r="FQ25" s="23"/>
      <c r="FR25" s="31"/>
      <c r="FS25" s="31"/>
      <c r="FT25" s="23"/>
      <c r="FU25" s="31"/>
      <c r="FV25" s="31"/>
      <c r="FW25" s="23"/>
      <c r="FX25" s="31"/>
      <c r="FY25" s="31"/>
      <c r="FZ25" s="23"/>
      <c r="GA25" s="31">
        <v>32331.4</v>
      </c>
      <c r="GB25" s="31">
        <v>19175.913</v>
      </c>
      <c r="GC25" s="23">
        <f t="shared" si="97"/>
        <v>0.59310493823342014</v>
      </c>
      <c r="GD25" s="31">
        <v>1079.5999999999999</v>
      </c>
      <c r="GE25" s="31">
        <v>363.7</v>
      </c>
      <c r="GF25" s="23">
        <f t="shared" si="99"/>
        <v>0.33688403112263804</v>
      </c>
      <c r="GG25" s="31">
        <v>215187</v>
      </c>
      <c r="GH25" s="31">
        <v>74736.074999999997</v>
      </c>
      <c r="GI25" s="23">
        <f t="shared" si="101"/>
        <v>0.34730757434231618</v>
      </c>
      <c r="GJ25" s="31"/>
      <c r="GK25" s="31"/>
      <c r="GL25" s="23"/>
      <c r="GM25" s="31">
        <v>3246.3</v>
      </c>
      <c r="GN25" s="31">
        <v>1315.4</v>
      </c>
      <c r="GO25" s="23">
        <f t="shared" si="176"/>
        <v>0.40519976588731788</v>
      </c>
      <c r="GP25" s="31">
        <v>1364.16</v>
      </c>
      <c r="GQ25" s="31">
        <v>1364.16</v>
      </c>
      <c r="GR25" s="23">
        <f t="shared" si="106"/>
        <v>1</v>
      </c>
      <c r="GS25" s="31">
        <v>91.1</v>
      </c>
      <c r="GT25" s="31">
        <v>37.299999999999997</v>
      </c>
      <c r="GU25" s="23">
        <f t="shared" si="108"/>
        <v>0.40944017563117452</v>
      </c>
      <c r="GV25" s="31">
        <v>6996.9</v>
      </c>
      <c r="GW25" s="31">
        <v>2970.6489999999999</v>
      </c>
      <c r="GX25" s="23">
        <f t="shared" si="110"/>
        <v>0.424566450856808</v>
      </c>
      <c r="GY25" s="31">
        <v>1067</v>
      </c>
      <c r="GZ25" s="31">
        <v>594.6</v>
      </c>
      <c r="HA25" s="23">
        <f t="shared" si="112"/>
        <v>0.5572633552014995</v>
      </c>
      <c r="HB25" s="31"/>
      <c r="HC25" s="31"/>
      <c r="HD25" s="23"/>
      <c r="HE25" s="31"/>
      <c r="HF25" s="31"/>
      <c r="HG25" s="23"/>
      <c r="HH25" s="31"/>
      <c r="HI25" s="31"/>
      <c r="HJ25" s="23"/>
      <c r="HK25" s="31">
        <v>1087</v>
      </c>
      <c r="HL25" s="31">
        <v>543.5</v>
      </c>
      <c r="HM25" s="23">
        <f t="shared" si="120"/>
        <v>0.5</v>
      </c>
      <c r="HN25" s="31"/>
      <c r="HO25" s="31"/>
      <c r="HP25" s="23"/>
      <c r="HQ25" s="31">
        <v>0.7</v>
      </c>
      <c r="HR25" s="31">
        <v>0.34</v>
      </c>
      <c r="HS25" s="23">
        <f t="shared" si="123"/>
        <v>0.48571428571428577</v>
      </c>
      <c r="HT25" s="31"/>
      <c r="HU25" s="31"/>
      <c r="HV25" s="23"/>
      <c r="HW25" s="31"/>
      <c r="HX25" s="31"/>
      <c r="HY25" s="23"/>
      <c r="HZ25" s="31">
        <v>497.5</v>
      </c>
      <c r="IA25" s="31">
        <v>195.84399999999999</v>
      </c>
      <c r="IB25" s="23">
        <f t="shared" si="129"/>
        <v>0.39365628140703518</v>
      </c>
      <c r="IC25" s="31">
        <f t="shared" si="181"/>
        <v>25624.9</v>
      </c>
      <c r="ID25" s="31">
        <f t="shared" si="182"/>
        <v>4211.8370000000004</v>
      </c>
      <c r="IE25" s="23">
        <f t="shared" si="131"/>
        <v>0.16436501215614502</v>
      </c>
      <c r="IF25" s="31"/>
      <c r="IG25" s="31"/>
      <c r="IH25" s="23"/>
      <c r="II25" s="31"/>
      <c r="IJ25" s="31"/>
      <c r="IK25" s="23"/>
      <c r="IL25" s="31"/>
      <c r="IM25" s="31"/>
      <c r="IN25" s="23"/>
      <c r="IO25" s="31"/>
      <c r="IP25" s="31"/>
      <c r="IQ25" s="23"/>
      <c r="IR25" s="31"/>
      <c r="IS25" s="31"/>
      <c r="IT25" s="23"/>
      <c r="IU25" s="31"/>
      <c r="IV25" s="24"/>
      <c r="IW25" s="23"/>
      <c r="IX25" s="31"/>
      <c r="IY25" s="31"/>
      <c r="IZ25" s="23"/>
      <c r="JA25" s="31">
        <v>20200</v>
      </c>
      <c r="JB25" s="31">
        <v>0</v>
      </c>
      <c r="JC25" s="23">
        <f t="shared" si="144"/>
        <v>0</v>
      </c>
      <c r="JD25" s="31"/>
      <c r="JE25" s="31"/>
      <c r="JF25" s="23"/>
      <c r="JG25" s="31"/>
      <c r="JH25" s="31"/>
      <c r="JI25" s="23"/>
      <c r="JJ25" s="31"/>
      <c r="JK25" s="31"/>
      <c r="JL25" s="23"/>
      <c r="JM25" s="31"/>
      <c r="JN25" s="31"/>
      <c r="JO25" s="23"/>
      <c r="JP25" s="31"/>
      <c r="JQ25" s="31"/>
      <c r="JR25" s="23"/>
      <c r="JS25" s="31"/>
      <c r="JT25" s="31"/>
      <c r="JU25" s="23"/>
      <c r="JV25" s="31"/>
      <c r="JW25" s="31"/>
      <c r="JX25" s="23"/>
      <c r="JY25" s="31"/>
      <c r="JZ25" s="31"/>
      <c r="KA25" s="23"/>
      <c r="KB25" s="31"/>
      <c r="KC25" s="31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31">
        <v>5424.9</v>
      </c>
      <c r="KO25" s="31">
        <v>4211.8370000000004</v>
      </c>
      <c r="KP25" s="23">
        <f>KO25/KN25</f>
        <v>0.77638979520359841</v>
      </c>
      <c r="KQ25" s="31"/>
      <c r="KR25" s="31"/>
      <c r="KS25" s="23"/>
      <c r="KT25" s="31"/>
      <c r="KU25" s="31"/>
      <c r="KV25" s="23"/>
      <c r="KW25" s="31">
        <f t="shared" si="177"/>
        <v>586249.03329000005</v>
      </c>
      <c r="KX25" s="31">
        <f t="shared" si="178"/>
        <v>239272.65466</v>
      </c>
      <c r="KY25" s="23">
        <f t="shared" si="169"/>
        <v>0.40814166177334898</v>
      </c>
    </row>
    <row r="26" spans="1:311" x14ac:dyDescent="0.25">
      <c r="A26" s="30" t="s">
        <v>229</v>
      </c>
      <c r="B26" s="28" t="s">
        <v>186</v>
      </c>
      <c r="C26" s="15">
        <f t="shared" si="179"/>
        <v>112129</v>
      </c>
      <c r="D26" s="15">
        <f t="shared" si="180"/>
        <v>96404.6</v>
      </c>
      <c r="E26" s="14">
        <f t="shared" si="170"/>
        <v>0.85976509199225892</v>
      </c>
      <c r="F26" s="31"/>
      <c r="G26" s="31"/>
      <c r="H26" s="23"/>
      <c r="I26" s="31">
        <v>108279</v>
      </c>
      <c r="J26" s="31">
        <v>95598.3</v>
      </c>
      <c r="K26" s="23">
        <f t="shared" si="171"/>
        <v>0.88288864876845929</v>
      </c>
      <c r="L26" s="31">
        <v>3850</v>
      </c>
      <c r="M26" s="31">
        <v>806.3</v>
      </c>
      <c r="N26" s="23">
        <f t="shared" si="1"/>
        <v>0.20942857142857141</v>
      </c>
      <c r="O26" s="31"/>
      <c r="P26" s="31"/>
      <c r="Q26" s="23"/>
      <c r="R26" s="15">
        <f t="shared" si="172"/>
        <v>109337.66443</v>
      </c>
      <c r="S26" s="15">
        <f t="shared" si="173"/>
        <v>22054.666209999999</v>
      </c>
      <c r="T26" s="14">
        <f t="shared" si="3"/>
        <v>0.20171151748096655</v>
      </c>
      <c r="U26" s="31">
        <v>69422.8</v>
      </c>
      <c r="V26" s="31">
        <v>18000</v>
      </c>
      <c r="W26" s="23">
        <f t="shared" si="5"/>
        <v>0.2592808126436848</v>
      </c>
      <c r="X26" s="31"/>
      <c r="Y26" s="31"/>
      <c r="Z26" s="23"/>
      <c r="AA26" s="31"/>
      <c r="AB26" s="31"/>
      <c r="AC26" s="23"/>
      <c r="AD26" s="31"/>
      <c r="AE26" s="31"/>
      <c r="AF26" s="23"/>
      <c r="AG26" s="31"/>
      <c r="AH26" s="31"/>
      <c r="AI26" s="31"/>
      <c r="AJ26" s="31"/>
      <c r="AK26" s="31"/>
      <c r="AL26" s="23"/>
      <c r="AM26" s="31"/>
      <c r="AN26" s="31"/>
      <c r="AO26" s="31"/>
      <c r="AP26" s="31">
        <v>1393.44</v>
      </c>
      <c r="AQ26" s="31">
        <v>0</v>
      </c>
      <c r="AR26" s="23">
        <f t="shared" si="9"/>
        <v>0</v>
      </c>
      <c r="AS26" s="31"/>
      <c r="AT26" s="31"/>
      <c r="AU26" s="31"/>
      <c r="AV26" s="31">
        <v>5559.0037999999995</v>
      </c>
      <c r="AW26" s="31">
        <v>0</v>
      </c>
      <c r="AX26" s="23">
        <f t="shared" si="12"/>
        <v>0</v>
      </c>
      <c r="AY26" s="31"/>
      <c r="AZ26" s="31"/>
      <c r="BA26" s="23"/>
      <c r="BB26" s="31"/>
      <c r="BC26" s="31"/>
      <c r="BD26" s="23"/>
      <c r="BE26" s="31"/>
      <c r="BF26" s="31"/>
      <c r="BG26" s="23"/>
      <c r="BH26" s="31"/>
      <c r="BI26" s="31"/>
      <c r="BJ26" s="23"/>
      <c r="BK26" s="31"/>
      <c r="BL26" s="31"/>
      <c r="BM26" s="23"/>
      <c r="BN26" s="31"/>
      <c r="BO26" s="31"/>
      <c r="BP26" s="23"/>
      <c r="BQ26" s="31"/>
      <c r="BR26" s="31"/>
      <c r="BS26" s="23"/>
      <c r="BT26" s="31">
        <v>4811.28</v>
      </c>
      <c r="BU26" s="31">
        <v>0</v>
      </c>
      <c r="BV26" s="23">
        <f t="shared" si="28"/>
        <v>0</v>
      </c>
      <c r="BW26" s="31"/>
      <c r="BX26" s="31"/>
      <c r="BY26" s="23"/>
      <c r="BZ26" s="31">
        <v>1932.1214</v>
      </c>
      <c r="CA26" s="31">
        <v>0</v>
      </c>
      <c r="CB26" s="23">
        <f t="shared" si="32"/>
        <v>0</v>
      </c>
      <c r="CC26" s="31"/>
      <c r="CD26" s="31"/>
      <c r="CE26" s="23"/>
      <c r="CF26" s="31">
        <v>2142</v>
      </c>
      <c r="CG26" s="31">
        <v>0</v>
      </c>
      <c r="CH26" s="23">
        <f t="shared" si="36"/>
        <v>0</v>
      </c>
      <c r="CI26" s="31">
        <v>2420.6999999999998</v>
      </c>
      <c r="CJ26" s="31">
        <v>1561</v>
      </c>
      <c r="CK26" s="23">
        <f t="shared" si="38"/>
        <v>0.64485479406783164</v>
      </c>
      <c r="CL26" s="31">
        <v>95.565520000000006</v>
      </c>
      <c r="CM26" s="31">
        <v>0</v>
      </c>
      <c r="CN26" s="23">
        <f t="shared" si="40"/>
        <v>0</v>
      </c>
      <c r="CO26" s="31"/>
      <c r="CP26" s="31"/>
      <c r="CQ26" s="23"/>
      <c r="CR26" s="31"/>
      <c r="CS26" s="31"/>
      <c r="CT26" s="23"/>
      <c r="CU26" s="31">
        <v>100</v>
      </c>
      <c r="CV26" s="31">
        <v>0</v>
      </c>
      <c r="CW26" s="23">
        <f t="shared" si="45"/>
        <v>0</v>
      </c>
      <c r="CX26" s="31">
        <v>6682.1985000000004</v>
      </c>
      <c r="CY26" s="31">
        <v>0</v>
      </c>
      <c r="CZ26" s="23">
        <f t="shared" si="47"/>
        <v>0</v>
      </c>
      <c r="DA26" s="31"/>
      <c r="DB26" s="31"/>
      <c r="DC26" s="23"/>
      <c r="DD26" s="31"/>
      <c r="DE26" s="31"/>
      <c r="DF26" s="23"/>
      <c r="DG26" s="31">
        <v>2493.6662099999999</v>
      </c>
      <c r="DH26" s="31">
        <v>2493.6662099999999</v>
      </c>
      <c r="DI26" s="23">
        <f t="shared" si="53"/>
        <v>1</v>
      </c>
      <c r="DJ26" s="31"/>
      <c r="DK26" s="31"/>
      <c r="DL26" s="23"/>
      <c r="DM26" s="31"/>
      <c r="DN26" s="31"/>
      <c r="DO26" s="23"/>
      <c r="DP26" s="31">
        <v>326.22000000000003</v>
      </c>
      <c r="DQ26" s="31">
        <v>0</v>
      </c>
      <c r="DR26" s="23">
        <f t="shared" si="59"/>
        <v>0</v>
      </c>
      <c r="DS26" s="31"/>
      <c r="DT26" s="31"/>
      <c r="DU26" s="23"/>
      <c r="DV26" s="31"/>
      <c r="DW26" s="31"/>
      <c r="DX26" s="23"/>
      <c r="DY26" s="31"/>
      <c r="DZ26" s="31"/>
      <c r="EA26" s="31"/>
      <c r="EB26" s="31"/>
      <c r="EC26" s="31"/>
      <c r="ED26" s="23"/>
      <c r="EE26" s="31"/>
      <c r="EF26" s="31"/>
      <c r="EG26" s="23"/>
      <c r="EH26" s="31">
        <v>2405.4</v>
      </c>
      <c r="EI26" s="31">
        <v>0</v>
      </c>
      <c r="EJ26" s="23">
        <f t="shared" si="70"/>
        <v>0</v>
      </c>
      <c r="EK26" s="31"/>
      <c r="EL26" s="31"/>
      <c r="EM26" s="23"/>
      <c r="EN26" s="31"/>
      <c r="EO26" s="31"/>
      <c r="EP26" s="23"/>
      <c r="EQ26" s="31"/>
      <c r="ER26" s="31"/>
      <c r="ES26" s="31"/>
      <c r="ET26" s="31"/>
      <c r="EU26" s="31"/>
      <c r="EV26" s="23"/>
      <c r="EW26" s="31">
        <v>9553.2690000000002</v>
      </c>
      <c r="EX26" s="31">
        <v>0</v>
      </c>
      <c r="EY26" s="23">
        <f t="shared" si="78"/>
        <v>0</v>
      </c>
      <c r="EZ26" s="31">
        <f t="shared" si="174"/>
        <v>257051.24000000005</v>
      </c>
      <c r="FA26" s="31">
        <f t="shared" si="175"/>
        <v>131764.61579000001</v>
      </c>
      <c r="FB26" s="23">
        <f t="shared" si="79"/>
        <v>0.51260058418702814</v>
      </c>
      <c r="FC26" s="31">
        <v>2560</v>
      </c>
      <c r="FD26" s="31">
        <v>1279.8</v>
      </c>
      <c r="FE26" s="23">
        <f t="shared" si="81"/>
        <v>0.49992187499999996</v>
      </c>
      <c r="FF26" s="31">
        <v>219</v>
      </c>
      <c r="FG26" s="31">
        <v>109.8</v>
      </c>
      <c r="FH26" s="23">
        <f t="shared" si="83"/>
        <v>0.50136986301369857</v>
      </c>
      <c r="FI26" s="31">
        <v>192.8</v>
      </c>
      <c r="FJ26" s="31">
        <v>79.788259999999994</v>
      </c>
      <c r="FK26" s="23">
        <f t="shared" si="85"/>
        <v>0.41383952282157671</v>
      </c>
      <c r="FL26" s="31">
        <v>108</v>
      </c>
      <c r="FM26" s="31">
        <v>108</v>
      </c>
      <c r="FN26" s="23">
        <f t="shared" si="87"/>
        <v>1</v>
      </c>
      <c r="FO26" s="31">
        <v>79.2</v>
      </c>
      <c r="FP26" s="31">
        <v>79.2</v>
      </c>
      <c r="FQ26" s="23">
        <f t="shared" si="89"/>
        <v>1</v>
      </c>
      <c r="FR26" s="31"/>
      <c r="FS26" s="31"/>
      <c r="FT26" s="23"/>
      <c r="FU26" s="31">
        <v>0.8</v>
      </c>
      <c r="FV26" s="31">
        <v>0</v>
      </c>
      <c r="FW26" s="23">
        <f t="shared" si="93"/>
        <v>0</v>
      </c>
      <c r="FX26" s="31"/>
      <c r="FY26" s="31"/>
      <c r="FZ26" s="23"/>
      <c r="GA26" s="31">
        <v>55335</v>
      </c>
      <c r="GB26" s="31">
        <v>36425.565999999999</v>
      </c>
      <c r="GC26" s="23">
        <f t="shared" si="97"/>
        <v>0.65827353392970089</v>
      </c>
      <c r="GD26" s="31">
        <v>801.9</v>
      </c>
      <c r="GE26" s="31">
        <v>363</v>
      </c>
      <c r="GF26" s="23">
        <f t="shared" si="99"/>
        <v>0.45267489711934156</v>
      </c>
      <c r="GG26" s="31">
        <v>169591.2</v>
      </c>
      <c r="GH26" s="31">
        <v>81408.468999999997</v>
      </c>
      <c r="GI26" s="23">
        <f t="shared" si="101"/>
        <v>0.48002767242639943</v>
      </c>
      <c r="GJ26" s="31">
        <v>40.6</v>
      </c>
      <c r="GK26" s="31">
        <v>20.12</v>
      </c>
      <c r="GL26" s="23">
        <f t="shared" si="103"/>
        <v>0.49556650246305417</v>
      </c>
      <c r="GM26" s="31">
        <v>3442.3</v>
      </c>
      <c r="GN26" s="31">
        <v>1347.2</v>
      </c>
      <c r="GO26" s="23">
        <f t="shared" si="176"/>
        <v>0.39136623768991663</v>
      </c>
      <c r="GP26" s="31">
        <v>3281.94</v>
      </c>
      <c r="GQ26" s="31">
        <v>2537.4180000000001</v>
      </c>
      <c r="GR26" s="23">
        <f t="shared" si="106"/>
        <v>0.77314576134847079</v>
      </c>
      <c r="GS26" s="31">
        <v>60.7</v>
      </c>
      <c r="GT26" s="31">
        <v>34.6</v>
      </c>
      <c r="GU26" s="23">
        <f t="shared" si="108"/>
        <v>0.57001647446457993</v>
      </c>
      <c r="GV26" s="31">
        <v>17061.599999999999</v>
      </c>
      <c r="GW26" s="31">
        <v>5725.2266100000006</v>
      </c>
      <c r="GX26" s="23">
        <f t="shared" si="110"/>
        <v>0.33556211668307784</v>
      </c>
      <c r="GY26" s="31">
        <v>1731.6</v>
      </c>
      <c r="GZ26" s="31">
        <v>1091.3529199999998</v>
      </c>
      <c r="HA26" s="23">
        <f t="shared" si="112"/>
        <v>0.63025694155694145</v>
      </c>
      <c r="HB26" s="31"/>
      <c r="HC26" s="31"/>
      <c r="HD26" s="23"/>
      <c r="HE26" s="31"/>
      <c r="HF26" s="31"/>
      <c r="HG26" s="23"/>
      <c r="HH26" s="31"/>
      <c r="HI26" s="31"/>
      <c r="HJ26" s="23"/>
      <c r="HK26" s="31">
        <v>1978.5</v>
      </c>
      <c r="HL26" s="31">
        <v>989.2</v>
      </c>
      <c r="HM26" s="23">
        <f t="shared" si="120"/>
        <v>0.49997472832954259</v>
      </c>
      <c r="HN26" s="31"/>
      <c r="HO26" s="31"/>
      <c r="HP26" s="23"/>
      <c r="HQ26" s="31">
        <v>2</v>
      </c>
      <c r="HR26" s="31">
        <v>1</v>
      </c>
      <c r="HS26" s="23">
        <f t="shared" si="123"/>
        <v>0.5</v>
      </c>
      <c r="HT26" s="31"/>
      <c r="HU26" s="31"/>
      <c r="HV26" s="23"/>
      <c r="HW26" s="31"/>
      <c r="HX26" s="31"/>
      <c r="HY26" s="23"/>
      <c r="HZ26" s="31">
        <v>564.1</v>
      </c>
      <c r="IA26" s="31">
        <v>164.875</v>
      </c>
      <c r="IB26" s="23">
        <f t="shared" si="129"/>
        <v>0.29227973763517107</v>
      </c>
      <c r="IC26" s="31">
        <f t="shared" si="181"/>
        <v>32549.920000000002</v>
      </c>
      <c r="ID26" s="31">
        <f t="shared" si="182"/>
        <v>0</v>
      </c>
      <c r="IE26" s="23">
        <f t="shared" si="131"/>
        <v>0</v>
      </c>
      <c r="IF26" s="31"/>
      <c r="IG26" s="31"/>
      <c r="IH26" s="23"/>
      <c r="II26" s="31">
        <v>2970</v>
      </c>
      <c r="IJ26" s="31">
        <v>0</v>
      </c>
      <c r="IK26" s="23">
        <f t="shared" si="134"/>
        <v>0</v>
      </c>
      <c r="IL26" s="31"/>
      <c r="IM26" s="31"/>
      <c r="IN26" s="23"/>
      <c r="IO26" s="31"/>
      <c r="IP26" s="31"/>
      <c r="IQ26" s="23"/>
      <c r="IR26" s="31"/>
      <c r="IS26" s="31"/>
      <c r="IT26" s="23"/>
      <c r="IU26" s="31">
        <v>24498.440920000001</v>
      </c>
      <c r="IV26" s="24">
        <v>0</v>
      </c>
      <c r="IW26" s="23">
        <f t="shared" si="140"/>
        <v>0</v>
      </c>
      <c r="IX26" s="31"/>
      <c r="IY26" s="31"/>
      <c r="IZ26" s="23"/>
      <c r="JA26" s="31"/>
      <c r="JB26" s="31"/>
      <c r="JC26" s="23"/>
      <c r="JD26" s="31">
        <v>247.45908</v>
      </c>
      <c r="JE26" s="31">
        <v>0</v>
      </c>
      <c r="JF26" s="23">
        <f t="shared" si="146"/>
        <v>0</v>
      </c>
      <c r="JG26" s="31"/>
      <c r="JH26" s="31"/>
      <c r="JI26" s="23"/>
      <c r="JJ26" s="31"/>
      <c r="JK26" s="31"/>
      <c r="JL26" s="23"/>
      <c r="JM26" s="31"/>
      <c r="JN26" s="31"/>
      <c r="JO26" s="23"/>
      <c r="JP26" s="31">
        <v>4785.68</v>
      </c>
      <c r="JQ26" s="31">
        <v>0</v>
      </c>
      <c r="JR26" s="23">
        <f t="shared" si="154"/>
        <v>0</v>
      </c>
      <c r="JS26" s="31"/>
      <c r="JT26" s="31"/>
      <c r="JU26" s="23"/>
      <c r="JV26" s="31">
        <v>48.34</v>
      </c>
      <c r="JW26" s="31">
        <v>0</v>
      </c>
      <c r="JX26" s="23">
        <f t="shared" si="158"/>
        <v>0</v>
      </c>
      <c r="JY26" s="31"/>
      <c r="JZ26" s="31"/>
      <c r="KA26" s="23"/>
      <c r="KB26" s="31"/>
      <c r="KC26" s="31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31"/>
      <c r="KO26" s="31"/>
      <c r="KP26" s="23"/>
      <c r="KQ26" s="31"/>
      <c r="KR26" s="31"/>
      <c r="KS26" s="23"/>
      <c r="KT26" s="31"/>
      <c r="KU26" s="31"/>
      <c r="KV26" s="23"/>
      <c r="KW26" s="31">
        <f t="shared" si="177"/>
        <v>511067.82443000004</v>
      </c>
      <c r="KX26" s="31">
        <f t="shared" si="178"/>
        <v>250223.88200000001</v>
      </c>
      <c r="KY26" s="23">
        <f t="shared" si="169"/>
        <v>0.48960993050008117</v>
      </c>
    </row>
    <row r="27" spans="1:311" x14ac:dyDescent="0.25">
      <c r="A27" s="30" t="s">
        <v>230</v>
      </c>
      <c r="B27" s="28" t="s">
        <v>187</v>
      </c>
      <c r="C27" s="15">
        <f t="shared" si="179"/>
        <v>117762</v>
      </c>
      <c r="D27" s="15">
        <f t="shared" si="180"/>
        <v>80024.600000000006</v>
      </c>
      <c r="E27" s="14">
        <f t="shared" si="170"/>
        <v>0.67954518435488531</v>
      </c>
      <c r="F27" s="31"/>
      <c r="G27" s="31"/>
      <c r="H27" s="23"/>
      <c r="I27" s="31">
        <v>117762</v>
      </c>
      <c r="J27" s="31">
        <v>80024.600000000006</v>
      </c>
      <c r="K27" s="23">
        <f t="shared" si="171"/>
        <v>0.67954518435488531</v>
      </c>
      <c r="L27" s="31"/>
      <c r="M27" s="31"/>
      <c r="N27" s="23"/>
      <c r="O27" s="31"/>
      <c r="P27" s="31"/>
      <c r="Q27" s="23"/>
      <c r="R27" s="15">
        <f t="shared" si="172"/>
        <v>73606.033920000016</v>
      </c>
      <c r="S27" s="15">
        <f t="shared" si="173"/>
        <v>24625.599999999999</v>
      </c>
      <c r="T27" s="14">
        <f t="shared" si="3"/>
        <v>0.33455952845883197</v>
      </c>
      <c r="U27" s="31">
        <v>50758.3</v>
      </c>
      <c r="V27" s="31">
        <v>24000</v>
      </c>
      <c r="W27" s="23">
        <f t="shared" si="5"/>
        <v>0.47282907425977622</v>
      </c>
      <c r="X27" s="31">
        <v>4908.3</v>
      </c>
      <c r="Y27" s="31">
        <v>0</v>
      </c>
      <c r="Z27" s="23">
        <f t="shared" si="7"/>
        <v>0</v>
      </c>
      <c r="AA27" s="31"/>
      <c r="AB27" s="31"/>
      <c r="AC27" s="23"/>
      <c r="AD27" s="31"/>
      <c r="AE27" s="31"/>
      <c r="AF27" s="23"/>
      <c r="AG27" s="31"/>
      <c r="AH27" s="31"/>
      <c r="AI27" s="31"/>
      <c r="AJ27" s="31"/>
      <c r="AK27" s="31"/>
      <c r="AL27" s="23"/>
      <c r="AM27" s="31"/>
      <c r="AN27" s="31"/>
      <c r="AO27" s="31"/>
      <c r="AP27" s="31"/>
      <c r="AQ27" s="31"/>
      <c r="AR27" s="23"/>
      <c r="AS27" s="31"/>
      <c r="AT27" s="31"/>
      <c r="AU27" s="31"/>
      <c r="AV27" s="31"/>
      <c r="AW27" s="31"/>
      <c r="AX27" s="23"/>
      <c r="AY27" s="31"/>
      <c r="AZ27" s="31"/>
      <c r="BA27" s="23"/>
      <c r="BB27" s="31"/>
      <c r="BC27" s="31"/>
      <c r="BD27" s="23"/>
      <c r="BE27" s="31"/>
      <c r="BF27" s="31"/>
      <c r="BG27" s="23"/>
      <c r="BH27" s="31"/>
      <c r="BI27" s="31"/>
      <c r="BJ27" s="23"/>
      <c r="BK27" s="31"/>
      <c r="BL27" s="31"/>
      <c r="BM27" s="23"/>
      <c r="BN27" s="31"/>
      <c r="BO27" s="31"/>
      <c r="BP27" s="23"/>
      <c r="BQ27" s="31"/>
      <c r="BR27" s="31"/>
      <c r="BS27" s="23"/>
      <c r="BT27" s="31">
        <v>1603.76</v>
      </c>
      <c r="BU27" s="31">
        <v>0</v>
      </c>
      <c r="BV27" s="23">
        <f t="shared" si="28"/>
        <v>0</v>
      </c>
      <c r="BW27" s="31"/>
      <c r="BX27" s="31"/>
      <c r="BY27" s="23"/>
      <c r="BZ27" s="31"/>
      <c r="CA27" s="31"/>
      <c r="CB27" s="23"/>
      <c r="CC27" s="31"/>
      <c r="CD27" s="31"/>
      <c r="CE27" s="23"/>
      <c r="CF27" s="31">
        <v>2142</v>
      </c>
      <c r="CG27" s="31">
        <v>0</v>
      </c>
      <c r="CH27" s="23">
        <f t="shared" si="36"/>
        <v>0</v>
      </c>
      <c r="CI27" s="31">
        <v>1105.8</v>
      </c>
      <c r="CJ27" s="31">
        <v>625.6</v>
      </c>
      <c r="CK27" s="23">
        <f t="shared" si="38"/>
        <v>0.56574425755109425</v>
      </c>
      <c r="CL27" s="31">
        <v>72.221919999999997</v>
      </c>
      <c r="CM27" s="31">
        <v>0</v>
      </c>
      <c r="CN27" s="23">
        <f t="shared" si="40"/>
        <v>0</v>
      </c>
      <c r="CO27" s="31"/>
      <c r="CP27" s="31"/>
      <c r="CQ27" s="23"/>
      <c r="CR27" s="31"/>
      <c r="CS27" s="31"/>
      <c r="CT27" s="23"/>
      <c r="CU27" s="31">
        <v>150</v>
      </c>
      <c r="CV27" s="31">
        <v>0</v>
      </c>
      <c r="CW27" s="23">
        <f t="shared" si="45"/>
        <v>0</v>
      </c>
      <c r="CX27" s="31"/>
      <c r="CY27" s="31"/>
      <c r="CZ27" s="23"/>
      <c r="DA27" s="31"/>
      <c r="DB27" s="31"/>
      <c r="DC27" s="23"/>
      <c r="DD27" s="31"/>
      <c r="DE27" s="31"/>
      <c r="DF27" s="23"/>
      <c r="DG27" s="31"/>
      <c r="DH27" s="31"/>
      <c r="DI27" s="23"/>
      <c r="DJ27" s="31"/>
      <c r="DK27" s="31"/>
      <c r="DL27" s="23"/>
      <c r="DM27" s="31"/>
      <c r="DN27" s="31"/>
      <c r="DO27" s="23"/>
      <c r="DP27" s="31"/>
      <c r="DQ27" s="31"/>
      <c r="DR27" s="23"/>
      <c r="DS27" s="31"/>
      <c r="DT27" s="31"/>
      <c r="DU27" s="23"/>
      <c r="DV27" s="31"/>
      <c r="DW27" s="31"/>
      <c r="DX27" s="23"/>
      <c r="DY27" s="31"/>
      <c r="DZ27" s="31"/>
      <c r="EA27" s="31"/>
      <c r="EB27" s="31"/>
      <c r="EC27" s="31"/>
      <c r="ED27" s="23"/>
      <c r="EE27" s="31"/>
      <c r="EF27" s="31"/>
      <c r="EG27" s="23"/>
      <c r="EH27" s="31">
        <v>7132.5</v>
      </c>
      <c r="EI27" s="31">
        <v>0</v>
      </c>
      <c r="EJ27" s="23">
        <f t="shared" si="70"/>
        <v>0</v>
      </c>
      <c r="EK27" s="31"/>
      <c r="EL27" s="31"/>
      <c r="EM27" s="23"/>
      <c r="EN27" s="31"/>
      <c r="EO27" s="31"/>
      <c r="EP27" s="23"/>
      <c r="EQ27" s="31"/>
      <c r="ER27" s="31"/>
      <c r="ES27" s="31"/>
      <c r="ET27" s="31"/>
      <c r="EU27" s="31"/>
      <c r="EV27" s="23"/>
      <c r="EW27" s="31">
        <v>5733.152</v>
      </c>
      <c r="EX27" s="31">
        <v>0</v>
      </c>
      <c r="EY27" s="23">
        <f t="shared" si="78"/>
        <v>0</v>
      </c>
      <c r="EZ27" s="31">
        <f t="shared" si="174"/>
        <v>237481.68000000005</v>
      </c>
      <c r="FA27" s="31">
        <f t="shared" si="175"/>
        <v>153574.071</v>
      </c>
      <c r="FB27" s="23">
        <f t="shared" si="79"/>
        <v>0.64667755003249072</v>
      </c>
      <c r="FC27" s="31">
        <v>2949</v>
      </c>
      <c r="FD27" s="31">
        <v>1474.8</v>
      </c>
      <c r="FE27" s="23">
        <f t="shared" si="81"/>
        <v>0.50010172939979658</v>
      </c>
      <c r="FF27" s="31">
        <v>219</v>
      </c>
      <c r="FG27" s="31">
        <v>109.8</v>
      </c>
      <c r="FH27" s="23">
        <f t="shared" si="83"/>
        <v>0.50136986301369857</v>
      </c>
      <c r="FI27" s="31">
        <v>385.6</v>
      </c>
      <c r="FJ27" s="31">
        <v>201.22200000000001</v>
      </c>
      <c r="FK27" s="23">
        <f t="shared" si="85"/>
        <v>0.52184128630705395</v>
      </c>
      <c r="FL27" s="31">
        <v>129.1</v>
      </c>
      <c r="FM27" s="31">
        <v>129.1</v>
      </c>
      <c r="FN27" s="23">
        <f t="shared" si="87"/>
        <v>1</v>
      </c>
      <c r="FO27" s="31">
        <v>79.2</v>
      </c>
      <c r="FP27" s="31">
        <v>79.2</v>
      </c>
      <c r="FQ27" s="23">
        <f t="shared" si="89"/>
        <v>1</v>
      </c>
      <c r="FR27" s="31"/>
      <c r="FS27" s="31"/>
      <c r="FT27" s="23"/>
      <c r="FU27" s="31"/>
      <c r="FV27" s="31"/>
      <c r="FW27" s="23"/>
      <c r="FX27" s="31"/>
      <c r="FY27" s="31"/>
      <c r="FZ27" s="23"/>
      <c r="GA27" s="31">
        <v>57828.2</v>
      </c>
      <c r="GB27" s="31">
        <v>30135.935000000001</v>
      </c>
      <c r="GC27" s="23">
        <f t="shared" si="97"/>
        <v>0.52112870537211953</v>
      </c>
      <c r="GD27" s="31">
        <v>792.1</v>
      </c>
      <c r="GE27" s="31">
        <v>347.8</v>
      </c>
      <c r="GF27" s="23">
        <f t="shared" si="99"/>
        <v>0.43908597399318267</v>
      </c>
      <c r="GG27" s="31">
        <v>152352.70000000001</v>
      </c>
      <c r="GH27" s="31">
        <v>109387.13099999999</v>
      </c>
      <c r="GI27" s="23">
        <f t="shared" si="101"/>
        <v>0.71798616631014733</v>
      </c>
      <c r="GJ27" s="31"/>
      <c r="GK27" s="31"/>
      <c r="GL27" s="23"/>
      <c r="GM27" s="31">
        <v>3695</v>
      </c>
      <c r="GN27" s="31">
        <v>1704.5</v>
      </c>
      <c r="GO27" s="23">
        <f t="shared" si="176"/>
        <v>0.46129905277401895</v>
      </c>
      <c r="GP27" s="31">
        <v>3395.28</v>
      </c>
      <c r="GQ27" s="31">
        <v>2850.4140000000002</v>
      </c>
      <c r="GR27" s="23">
        <f t="shared" si="106"/>
        <v>0.83952251360712515</v>
      </c>
      <c r="GS27" s="31">
        <v>91.1</v>
      </c>
      <c r="GT27" s="31">
        <v>29.2</v>
      </c>
      <c r="GU27" s="23">
        <f t="shared" si="108"/>
        <v>0.32052689352360048</v>
      </c>
      <c r="GV27" s="31">
        <v>11774.6</v>
      </c>
      <c r="GW27" s="31">
        <v>5205.1210000000001</v>
      </c>
      <c r="GX27" s="23">
        <f t="shared" si="110"/>
        <v>0.4420635095884361</v>
      </c>
      <c r="GY27" s="31">
        <v>1731.6</v>
      </c>
      <c r="GZ27" s="31">
        <v>887.38</v>
      </c>
      <c r="HA27" s="23">
        <f t="shared" si="112"/>
        <v>0.51246246246246252</v>
      </c>
      <c r="HB27" s="31"/>
      <c r="HC27" s="31"/>
      <c r="HD27" s="23"/>
      <c r="HE27" s="31"/>
      <c r="HF27" s="31"/>
      <c r="HG27" s="23"/>
      <c r="HH27" s="31"/>
      <c r="HI27" s="31"/>
      <c r="HJ27" s="23"/>
      <c r="HK27" s="31">
        <v>1516.7</v>
      </c>
      <c r="HL27" s="31">
        <v>758.4</v>
      </c>
      <c r="HM27" s="23">
        <f t="shared" si="120"/>
        <v>0.50003296630843275</v>
      </c>
      <c r="HN27" s="31"/>
      <c r="HO27" s="31"/>
      <c r="HP27" s="23"/>
      <c r="HQ27" s="31">
        <v>5</v>
      </c>
      <c r="HR27" s="31">
        <v>2.4</v>
      </c>
      <c r="HS27" s="23">
        <f t="shared" si="123"/>
        <v>0.48</v>
      </c>
      <c r="HT27" s="31"/>
      <c r="HU27" s="31"/>
      <c r="HV27" s="23"/>
      <c r="HW27" s="31"/>
      <c r="HX27" s="31"/>
      <c r="HY27" s="23"/>
      <c r="HZ27" s="31">
        <v>537.5</v>
      </c>
      <c r="IA27" s="31">
        <v>271.66800000000001</v>
      </c>
      <c r="IB27" s="23">
        <f t="shared" si="129"/>
        <v>0.50542883720930232</v>
      </c>
      <c r="IC27" s="31">
        <f t="shared" si="181"/>
        <v>34028.846000000005</v>
      </c>
      <c r="ID27" s="31">
        <f t="shared" si="182"/>
        <v>212.3</v>
      </c>
      <c r="IE27" s="23">
        <f t="shared" si="131"/>
        <v>6.2388245549085024E-3</v>
      </c>
      <c r="IF27" s="31"/>
      <c r="IG27" s="31"/>
      <c r="IH27" s="23"/>
      <c r="II27" s="31">
        <v>2970</v>
      </c>
      <c r="IJ27" s="31">
        <v>0</v>
      </c>
      <c r="IK27" s="23">
        <f t="shared" si="134"/>
        <v>0</v>
      </c>
      <c r="IL27" s="31"/>
      <c r="IM27" s="31"/>
      <c r="IN27" s="23"/>
      <c r="IO27" s="31"/>
      <c r="IP27" s="31"/>
      <c r="IQ27" s="23"/>
      <c r="IR27" s="31"/>
      <c r="IS27" s="31"/>
      <c r="IT27" s="23"/>
      <c r="IU27" s="31">
        <v>30538.080440000002</v>
      </c>
      <c r="IV27" s="24">
        <v>0</v>
      </c>
      <c r="IW27" s="23">
        <f t="shared" si="140"/>
        <v>0</v>
      </c>
      <c r="IX27" s="31"/>
      <c r="IY27" s="31"/>
      <c r="IZ27" s="23"/>
      <c r="JA27" s="31"/>
      <c r="JB27" s="31"/>
      <c r="JC27" s="23"/>
      <c r="JD27" s="31">
        <v>308.46555999999998</v>
      </c>
      <c r="JE27" s="31">
        <v>0</v>
      </c>
      <c r="JF27" s="23">
        <f t="shared" si="146"/>
        <v>0</v>
      </c>
      <c r="JG27" s="31"/>
      <c r="JH27" s="31"/>
      <c r="JI27" s="23"/>
      <c r="JJ27" s="31"/>
      <c r="JK27" s="31"/>
      <c r="JL27" s="23"/>
      <c r="JM27" s="31"/>
      <c r="JN27" s="31"/>
      <c r="JO27" s="23"/>
      <c r="JP27" s="31"/>
      <c r="JQ27" s="31"/>
      <c r="JR27" s="23"/>
      <c r="JS27" s="31"/>
      <c r="JT27" s="31"/>
      <c r="JU27" s="23"/>
      <c r="JV27" s="31"/>
      <c r="JW27" s="31"/>
      <c r="JX27" s="23"/>
      <c r="JY27" s="31"/>
      <c r="JZ27" s="31"/>
      <c r="KA27" s="23"/>
      <c r="KB27" s="31"/>
      <c r="KC27" s="31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31">
        <v>212.3</v>
      </c>
      <c r="KO27" s="31">
        <v>212.3</v>
      </c>
      <c r="KP27" s="23">
        <f>KO27/KN27</f>
        <v>1</v>
      </c>
      <c r="KQ27" s="31"/>
      <c r="KR27" s="31"/>
      <c r="KS27" s="23"/>
      <c r="KT27" s="31"/>
      <c r="KU27" s="31"/>
      <c r="KV27" s="23"/>
      <c r="KW27" s="31">
        <f t="shared" si="177"/>
        <v>462878.55992000009</v>
      </c>
      <c r="KX27" s="31">
        <f t="shared" si="178"/>
        <v>258436.571</v>
      </c>
      <c r="KY27" s="23">
        <f t="shared" si="169"/>
        <v>0.55832478187079115</v>
      </c>
    </row>
    <row r="28" spans="1:311" x14ac:dyDescent="0.25">
      <c r="A28" s="30" t="s">
        <v>231</v>
      </c>
      <c r="B28" s="28" t="s">
        <v>188</v>
      </c>
      <c r="C28" s="15">
        <f t="shared" si="179"/>
        <v>160253</v>
      </c>
      <c r="D28" s="15">
        <f t="shared" si="180"/>
        <v>97513.8</v>
      </c>
      <c r="E28" s="14">
        <f t="shared" si="170"/>
        <v>0.60849906086001515</v>
      </c>
      <c r="F28" s="31"/>
      <c r="G28" s="31"/>
      <c r="H28" s="23"/>
      <c r="I28" s="31">
        <v>160253</v>
      </c>
      <c r="J28" s="31">
        <v>97513.8</v>
      </c>
      <c r="K28" s="23">
        <f t="shared" si="171"/>
        <v>0.60849906086001515</v>
      </c>
      <c r="L28" s="31"/>
      <c r="M28" s="31"/>
      <c r="N28" s="23"/>
      <c r="O28" s="31"/>
      <c r="P28" s="31"/>
      <c r="Q28" s="23"/>
      <c r="R28" s="15">
        <f t="shared" si="172"/>
        <v>174144.93465000004</v>
      </c>
      <c r="S28" s="15">
        <f t="shared" si="173"/>
        <v>80485.799999999988</v>
      </c>
      <c r="T28" s="14">
        <f t="shared" si="3"/>
        <v>0.46217709496840637</v>
      </c>
      <c r="U28" s="31">
        <v>106119.6</v>
      </c>
      <c r="V28" s="31">
        <v>54420</v>
      </c>
      <c r="W28" s="23">
        <f t="shared" si="5"/>
        <v>0.51281761333438869</v>
      </c>
      <c r="X28" s="31"/>
      <c r="Y28" s="31"/>
      <c r="Z28" s="23"/>
      <c r="AA28" s="31"/>
      <c r="AB28" s="31"/>
      <c r="AC28" s="23"/>
      <c r="AD28" s="31"/>
      <c r="AE28" s="31"/>
      <c r="AF28" s="23"/>
      <c r="AG28" s="31"/>
      <c r="AH28" s="31"/>
      <c r="AI28" s="31"/>
      <c r="AJ28" s="31"/>
      <c r="AK28" s="31"/>
      <c r="AL28" s="23"/>
      <c r="AM28" s="31"/>
      <c r="AN28" s="31"/>
      <c r="AO28" s="31"/>
      <c r="AP28" s="31">
        <v>2168.7556</v>
      </c>
      <c r="AQ28" s="31">
        <v>0</v>
      </c>
      <c r="AR28" s="23">
        <f t="shared" si="9"/>
        <v>0</v>
      </c>
      <c r="AS28" s="31"/>
      <c r="AT28" s="31"/>
      <c r="AU28" s="31"/>
      <c r="AV28" s="31"/>
      <c r="AW28" s="31"/>
      <c r="AX28" s="23"/>
      <c r="AY28" s="31">
        <v>150</v>
      </c>
      <c r="AZ28" s="31">
        <v>0</v>
      </c>
      <c r="BA28" s="23">
        <f t="shared" si="14"/>
        <v>0</v>
      </c>
      <c r="BB28" s="31"/>
      <c r="BC28" s="31"/>
      <c r="BD28" s="23"/>
      <c r="BE28" s="31"/>
      <c r="BF28" s="31"/>
      <c r="BG28" s="23"/>
      <c r="BH28" s="31">
        <v>1782</v>
      </c>
      <c r="BI28" s="31">
        <v>0</v>
      </c>
      <c r="BJ28" s="23">
        <f t="shared" si="20"/>
        <v>0</v>
      </c>
      <c r="BK28" s="31"/>
      <c r="BL28" s="31"/>
      <c r="BM28" s="23"/>
      <c r="BN28" s="31"/>
      <c r="BO28" s="31"/>
      <c r="BP28" s="23"/>
      <c r="BQ28" s="31"/>
      <c r="BR28" s="31"/>
      <c r="BS28" s="23"/>
      <c r="BT28" s="31">
        <v>3207.52</v>
      </c>
      <c r="BU28" s="31">
        <v>0</v>
      </c>
      <c r="BV28" s="23">
        <f t="shared" si="28"/>
        <v>0</v>
      </c>
      <c r="BW28" s="31"/>
      <c r="BX28" s="31"/>
      <c r="BY28" s="23"/>
      <c r="BZ28" s="31">
        <v>1932.1214</v>
      </c>
      <c r="CA28" s="31">
        <v>0</v>
      </c>
      <c r="CB28" s="23">
        <f t="shared" si="32"/>
        <v>0</v>
      </c>
      <c r="CC28" s="31"/>
      <c r="CD28" s="31"/>
      <c r="CE28" s="23"/>
      <c r="CF28" s="31">
        <v>2142</v>
      </c>
      <c r="CG28" s="31">
        <v>0</v>
      </c>
      <c r="CH28" s="23">
        <f t="shared" si="36"/>
        <v>0</v>
      </c>
      <c r="CI28" s="31">
        <v>1046.8</v>
      </c>
      <c r="CJ28" s="31">
        <v>636.70000000000005</v>
      </c>
      <c r="CK28" s="23">
        <f t="shared" si="38"/>
        <v>0.60823461979365689</v>
      </c>
      <c r="CL28" s="31">
        <v>105.16344000000001</v>
      </c>
      <c r="CM28" s="31">
        <v>0</v>
      </c>
      <c r="CN28" s="23">
        <f t="shared" si="40"/>
        <v>0</v>
      </c>
      <c r="CO28" s="31"/>
      <c r="CP28" s="31"/>
      <c r="CQ28" s="23"/>
      <c r="CR28" s="31">
        <v>3241.9803999999999</v>
      </c>
      <c r="CS28" s="31">
        <v>0</v>
      </c>
      <c r="CT28" s="23">
        <f t="shared" si="43"/>
        <v>0</v>
      </c>
      <c r="CU28" s="31">
        <v>100</v>
      </c>
      <c r="CV28" s="31">
        <v>0</v>
      </c>
      <c r="CW28" s="23">
        <f t="shared" si="45"/>
        <v>0</v>
      </c>
      <c r="CX28" s="31">
        <v>4961.4468099999995</v>
      </c>
      <c r="CY28" s="31">
        <v>0</v>
      </c>
      <c r="CZ28" s="23">
        <f t="shared" si="47"/>
        <v>0</v>
      </c>
      <c r="DA28" s="31">
        <v>25139.1</v>
      </c>
      <c r="DB28" s="31">
        <v>25139.1</v>
      </c>
      <c r="DC28" s="23">
        <f t="shared" si="49"/>
        <v>1</v>
      </c>
      <c r="DD28" s="31"/>
      <c r="DE28" s="31"/>
      <c r="DF28" s="23"/>
      <c r="DG28" s="31"/>
      <c r="DH28" s="31"/>
      <c r="DI28" s="23"/>
      <c r="DJ28" s="31"/>
      <c r="DK28" s="31"/>
      <c r="DL28" s="23"/>
      <c r="DM28" s="31"/>
      <c r="DN28" s="31"/>
      <c r="DO28" s="23"/>
      <c r="DP28" s="31"/>
      <c r="DQ28" s="31"/>
      <c r="DR28" s="23"/>
      <c r="DS28" s="31">
        <v>3260.5</v>
      </c>
      <c r="DT28" s="31">
        <v>0</v>
      </c>
      <c r="DU28" s="23">
        <f t="shared" si="61"/>
        <v>0</v>
      </c>
      <c r="DV28" s="31"/>
      <c r="DW28" s="31"/>
      <c r="DX28" s="23"/>
      <c r="DY28" s="31"/>
      <c r="DZ28" s="31"/>
      <c r="EA28" s="31"/>
      <c r="EB28" s="31"/>
      <c r="EC28" s="31"/>
      <c r="ED28" s="23"/>
      <c r="EE28" s="31"/>
      <c r="EF28" s="31"/>
      <c r="EG28" s="23"/>
      <c r="EH28" s="31">
        <v>8712.7000000000007</v>
      </c>
      <c r="EI28" s="31">
        <v>290</v>
      </c>
      <c r="EJ28" s="23">
        <f t="shared" si="70"/>
        <v>3.3284745256923799E-2</v>
      </c>
      <c r="EK28" s="31"/>
      <c r="EL28" s="31"/>
      <c r="EM28" s="23"/>
      <c r="EN28" s="31"/>
      <c r="EO28" s="31"/>
      <c r="EP28" s="23"/>
      <c r="EQ28" s="31"/>
      <c r="ER28" s="31"/>
      <c r="ES28" s="31"/>
      <c r="ET28" s="31"/>
      <c r="EU28" s="31"/>
      <c r="EV28" s="23"/>
      <c r="EW28" s="31">
        <v>10075.246999999999</v>
      </c>
      <c r="EX28" s="31">
        <v>0</v>
      </c>
      <c r="EY28" s="23">
        <f t="shared" si="78"/>
        <v>0</v>
      </c>
      <c r="EZ28" s="31">
        <f t="shared" si="174"/>
        <v>302024.33999999997</v>
      </c>
      <c r="FA28" s="31">
        <f t="shared" si="175"/>
        <v>200881.15969</v>
      </c>
      <c r="FB28" s="23">
        <f t="shared" si="79"/>
        <v>0.6651157972566053</v>
      </c>
      <c r="FC28" s="31">
        <v>3202</v>
      </c>
      <c r="FD28" s="31">
        <v>1600.8</v>
      </c>
      <c r="FE28" s="23">
        <f t="shared" si="81"/>
        <v>0.49993753903810118</v>
      </c>
      <c r="FF28" s="31">
        <v>235.9</v>
      </c>
      <c r="FG28" s="31">
        <v>118.2</v>
      </c>
      <c r="FH28" s="23">
        <f t="shared" si="83"/>
        <v>0.50105977108944466</v>
      </c>
      <c r="FI28" s="31">
        <v>385.6</v>
      </c>
      <c r="FJ28" s="31">
        <v>340.30756000000002</v>
      </c>
      <c r="FK28" s="23">
        <f t="shared" si="85"/>
        <v>0.88254035269709541</v>
      </c>
      <c r="FL28" s="31">
        <v>88.3</v>
      </c>
      <c r="FM28" s="31">
        <v>88.3</v>
      </c>
      <c r="FN28" s="23">
        <f t="shared" si="87"/>
        <v>1</v>
      </c>
      <c r="FO28" s="31">
        <v>79.2</v>
      </c>
      <c r="FP28" s="31">
        <v>79.2</v>
      </c>
      <c r="FQ28" s="23">
        <f t="shared" si="89"/>
        <v>1</v>
      </c>
      <c r="FR28" s="31"/>
      <c r="FS28" s="31"/>
      <c r="FT28" s="23"/>
      <c r="FU28" s="31"/>
      <c r="FV28" s="31"/>
      <c r="FW28" s="23"/>
      <c r="FX28" s="31"/>
      <c r="FY28" s="31"/>
      <c r="FZ28" s="23"/>
      <c r="GA28" s="31">
        <v>94030.5</v>
      </c>
      <c r="GB28" s="31">
        <v>51263.002999999997</v>
      </c>
      <c r="GC28" s="23">
        <f t="shared" si="97"/>
        <v>0.54517420411462236</v>
      </c>
      <c r="GD28" s="31">
        <v>1666.8</v>
      </c>
      <c r="GE28" s="31">
        <v>502.4</v>
      </c>
      <c r="GF28" s="23">
        <f t="shared" si="99"/>
        <v>0.30141588672906167</v>
      </c>
      <c r="GG28" s="31">
        <v>179093</v>
      </c>
      <c r="GH28" s="31">
        <v>135111.927</v>
      </c>
      <c r="GI28" s="23">
        <f t="shared" si="101"/>
        <v>0.75442327170799528</v>
      </c>
      <c r="GJ28" s="31">
        <v>222.8</v>
      </c>
      <c r="GK28" s="31">
        <v>111.99</v>
      </c>
      <c r="GL28" s="23">
        <f t="shared" si="103"/>
        <v>0.50264811490125672</v>
      </c>
      <c r="GM28" s="31">
        <v>3346.9</v>
      </c>
      <c r="GN28" s="31">
        <v>1030.3</v>
      </c>
      <c r="GO28" s="23">
        <f t="shared" si="176"/>
        <v>0.30783710299082734</v>
      </c>
      <c r="GP28" s="31">
        <v>2619.2399999999998</v>
      </c>
      <c r="GQ28" s="31">
        <v>2282.5500000000002</v>
      </c>
      <c r="GR28" s="23">
        <f t="shared" si="106"/>
        <v>0.87145507857241045</v>
      </c>
      <c r="GS28" s="31">
        <v>91.1</v>
      </c>
      <c r="GT28" s="31">
        <v>42.7</v>
      </c>
      <c r="GU28" s="23">
        <f t="shared" si="108"/>
        <v>0.46871569703622401</v>
      </c>
      <c r="GV28" s="31">
        <v>12173.8</v>
      </c>
      <c r="GW28" s="31">
        <v>5999.1351299999997</v>
      </c>
      <c r="GX28" s="23">
        <f t="shared" si="110"/>
        <v>0.49279067587770459</v>
      </c>
      <c r="GY28" s="31">
        <v>2255.8000000000002</v>
      </c>
      <c r="GZ28" s="31">
        <v>1168.05</v>
      </c>
      <c r="HA28" s="23">
        <f t="shared" si="112"/>
        <v>0.51779856370245581</v>
      </c>
      <c r="HB28" s="31"/>
      <c r="HC28" s="31"/>
      <c r="HD28" s="23"/>
      <c r="HE28" s="31"/>
      <c r="HF28" s="31"/>
      <c r="HG28" s="23"/>
      <c r="HH28" s="31"/>
      <c r="HI28" s="31"/>
      <c r="HJ28" s="23"/>
      <c r="HK28" s="31">
        <v>1745.9</v>
      </c>
      <c r="HL28" s="31">
        <v>873</v>
      </c>
      <c r="HM28" s="23">
        <f t="shared" si="120"/>
        <v>0.50002863852454316</v>
      </c>
      <c r="HN28" s="31"/>
      <c r="HO28" s="31"/>
      <c r="HP28" s="23"/>
      <c r="HQ28" s="31">
        <v>2.4</v>
      </c>
      <c r="HR28" s="31">
        <v>1.2</v>
      </c>
      <c r="HS28" s="23">
        <f t="shared" si="123"/>
        <v>0.5</v>
      </c>
      <c r="HT28" s="31"/>
      <c r="HU28" s="31"/>
      <c r="HV28" s="23"/>
      <c r="HW28" s="31">
        <v>210.6</v>
      </c>
      <c r="HX28" s="31">
        <v>0</v>
      </c>
      <c r="HY28" s="23">
        <f t="shared" si="127"/>
        <v>0</v>
      </c>
      <c r="HZ28" s="31">
        <v>574.5</v>
      </c>
      <c r="IA28" s="31">
        <v>268.09699999999998</v>
      </c>
      <c r="IB28" s="23">
        <f t="shared" si="129"/>
        <v>0.46666144473455173</v>
      </c>
      <c r="IC28" s="31">
        <f t="shared" si="181"/>
        <v>42000</v>
      </c>
      <c r="ID28" s="31">
        <f t="shared" si="182"/>
        <v>0</v>
      </c>
      <c r="IE28" s="23">
        <f t="shared" si="131"/>
        <v>0</v>
      </c>
      <c r="IF28" s="31"/>
      <c r="IG28" s="31"/>
      <c r="IH28" s="23"/>
      <c r="II28" s="31"/>
      <c r="IJ28" s="31"/>
      <c r="IK28" s="23"/>
      <c r="IL28" s="31"/>
      <c r="IM28" s="31"/>
      <c r="IN28" s="23"/>
      <c r="IO28" s="31"/>
      <c r="IP28" s="31"/>
      <c r="IQ28" s="23"/>
      <c r="IR28" s="31"/>
      <c r="IS28" s="31"/>
      <c r="IT28" s="23"/>
      <c r="IU28" s="31"/>
      <c r="IV28" s="24"/>
      <c r="IW28" s="23"/>
      <c r="IX28" s="31"/>
      <c r="IY28" s="31"/>
      <c r="IZ28" s="23"/>
      <c r="JA28" s="31">
        <v>42000</v>
      </c>
      <c r="JB28" s="31">
        <v>0</v>
      </c>
      <c r="JC28" s="23">
        <f t="shared" si="144"/>
        <v>0</v>
      </c>
      <c r="JD28" s="31"/>
      <c r="JE28" s="31"/>
      <c r="JF28" s="23"/>
      <c r="JG28" s="31"/>
      <c r="JH28" s="31"/>
      <c r="JI28" s="23"/>
      <c r="JJ28" s="31"/>
      <c r="JK28" s="31"/>
      <c r="JL28" s="23"/>
      <c r="JM28" s="31"/>
      <c r="JN28" s="31"/>
      <c r="JO28" s="23"/>
      <c r="JP28" s="31"/>
      <c r="JQ28" s="31"/>
      <c r="JR28" s="23"/>
      <c r="JS28" s="31"/>
      <c r="JT28" s="31"/>
      <c r="JU28" s="23"/>
      <c r="JV28" s="31"/>
      <c r="JW28" s="31"/>
      <c r="JX28" s="23"/>
      <c r="JY28" s="31"/>
      <c r="JZ28" s="31"/>
      <c r="KA28" s="23"/>
      <c r="KB28" s="31"/>
      <c r="KC28" s="31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31"/>
      <c r="KO28" s="31"/>
      <c r="KP28" s="23"/>
      <c r="KQ28" s="31"/>
      <c r="KR28" s="31"/>
      <c r="KS28" s="23"/>
      <c r="KT28" s="31"/>
      <c r="KU28" s="31"/>
      <c r="KV28" s="23"/>
      <c r="KW28" s="31">
        <f t="shared" si="177"/>
        <v>678422.27465000004</v>
      </c>
      <c r="KX28" s="31">
        <f t="shared" si="178"/>
        <v>378880.75968999998</v>
      </c>
      <c r="KY28" s="23">
        <f t="shared" si="169"/>
        <v>0.55847334889684397</v>
      </c>
    </row>
    <row r="29" spans="1:311" x14ac:dyDescent="0.25">
      <c r="A29" s="30" t="s">
        <v>232</v>
      </c>
      <c r="B29" s="28" t="s">
        <v>189</v>
      </c>
      <c r="C29" s="15">
        <f t="shared" si="179"/>
        <v>46735</v>
      </c>
      <c r="D29" s="15">
        <f t="shared" si="180"/>
        <v>17387</v>
      </c>
      <c r="E29" s="14">
        <f t="shared" si="170"/>
        <v>0.37203380763881461</v>
      </c>
      <c r="F29" s="31"/>
      <c r="G29" s="31"/>
      <c r="H29" s="23"/>
      <c r="I29" s="31">
        <v>46685</v>
      </c>
      <c r="J29" s="31">
        <v>17337</v>
      </c>
      <c r="K29" s="23">
        <f t="shared" si="171"/>
        <v>0.37136125093713185</v>
      </c>
      <c r="L29" s="31">
        <v>50</v>
      </c>
      <c r="M29" s="31">
        <v>50</v>
      </c>
      <c r="N29" s="23">
        <f t="shared" si="1"/>
        <v>1</v>
      </c>
      <c r="O29" s="31"/>
      <c r="P29" s="31"/>
      <c r="Q29" s="23"/>
      <c r="R29" s="15">
        <f t="shared" si="172"/>
        <v>467.25167999999996</v>
      </c>
      <c r="S29" s="15">
        <f t="shared" si="173"/>
        <v>0</v>
      </c>
      <c r="T29" s="14">
        <f t="shared" si="3"/>
        <v>0</v>
      </c>
      <c r="U29" s="31"/>
      <c r="V29" s="31"/>
      <c r="W29" s="23"/>
      <c r="X29" s="31"/>
      <c r="Y29" s="31"/>
      <c r="Z29" s="23"/>
      <c r="AA29" s="31"/>
      <c r="AB29" s="31"/>
      <c r="AC29" s="23"/>
      <c r="AD29" s="31"/>
      <c r="AE29" s="31"/>
      <c r="AF29" s="23"/>
      <c r="AG29" s="31"/>
      <c r="AH29" s="31"/>
      <c r="AI29" s="31"/>
      <c r="AJ29" s="31"/>
      <c r="AK29" s="31"/>
      <c r="AL29" s="23"/>
      <c r="AM29" s="31"/>
      <c r="AN29" s="31"/>
      <c r="AO29" s="31"/>
      <c r="AP29" s="31"/>
      <c r="AQ29" s="31"/>
      <c r="AR29" s="23"/>
      <c r="AS29" s="31"/>
      <c r="AT29" s="31"/>
      <c r="AU29" s="31"/>
      <c r="AV29" s="31"/>
      <c r="AW29" s="31"/>
      <c r="AX29" s="23"/>
      <c r="AY29" s="31"/>
      <c r="AZ29" s="31"/>
      <c r="BA29" s="23"/>
      <c r="BB29" s="31"/>
      <c r="BC29" s="31"/>
      <c r="BD29" s="23"/>
      <c r="BE29" s="31"/>
      <c r="BF29" s="31"/>
      <c r="BG29" s="23"/>
      <c r="BH29" s="31"/>
      <c r="BI29" s="31"/>
      <c r="BJ29" s="23"/>
      <c r="BK29" s="31"/>
      <c r="BL29" s="31"/>
      <c r="BM29" s="23"/>
      <c r="BN29" s="31"/>
      <c r="BO29" s="31"/>
      <c r="BP29" s="23"/>
      <c r="BQ29" s="31"/>
      <c r="BR29" s="31"/>
      <c r="BS29" s="23"/>
      <c r="BT29" s="31"/>
      <c r="BU29" s="31"/>
      <c r="BV29" s="23"/>
      <c r="BW29" s="31"/>
      <c r="BX29" s="31"/>
      <c r="BY29" s="23"/>
      <c r="BZ29" s="31"/>
      <c r="CA29" s="31"/>
      <c r="CB29" s="23"/>
      <c r="CC29" s="31"/>
      <c r="CD29" s="31"/>
      <c r="CE29" s="23"/>
      <c r="CF29" s="31"/>
      <c r="CG29" s="31"/>
      <c r="CH29" s="23"/>
      <c r="CI29" s="31"/>
      <c r="CJ29" s="31"/>
      <c r="CK29" s="23"/>
      <c r="CL29" s="31"/>
      <c r="CM29" s="31"/>
      <c r="CN29" s="23"/>
      <c r="CO29" s="31"/>
      <c r="CP29" s="31"/>
      <c r="CQ29" s="23"/>
      <c r="CR29" s="31"/>
      <c r="CS29" s="31"/>
      <c r="CT29" s="23"/>
      <c r="CU29" s="31"/>
      <c r="CV29" s="31"/>
      <c r="CW29" s="23"/>
      <c r="CX29" s="31"/>
      <c r="CY29" s="31"/>
      <c r="CZ29" s="23"/>
      <c r="DA29" s="31"/>
      <c r="DB29" s="31"/>
      <c r="DC29" s="23"/>
      <c r="DD29" s="31">
        <v>467.25167999999996</v>
      </c>
      <c r="DE29" s="31">
        <v>0</v>
      </c>
      <c r="DF29" s="23">
        <f t="shared" si="51"/>
        <v>0</v>
      </c>
      <c r="DG29" s="31"/>
      <c r="DH29" s="31"/>
      <c r="DI29" s="23"/>
      <c r="DJ29" s="31"/>
      <c r="DK29" s="31"/>
      <c r="DL29" s="23"/>
      <c r="DM29" s="31"/>
      <c r="DN29" s="31"/>
      <c r="DO29" s="23"/>
      <c r="DP29" s="31"/>
      <c r="DQ29" s="31"/>
      <c r="DR29" s="23"/>
      <c r="DS29" s="31"/>
      <c r="DT29" s="31"/>
      <c r="DU29" s="31"/>
      <c r="DV29" s="31"/>
      <c r="DW29" s="31"/>
      <c r="DX29" s="23"/>
      <c r="DY29" s="31"/>
      <c r="DZ29" s="31"/>
      <c r="EA29" s="31"/>
      <c r="EB29" s="31"/>
      <c r="EC29" s="31"/>
      <c r="ED29" s="23"/>
      <c r="EE29" s="31"/>
      <c r="EF29" s="31"/>
      <c r="EG29" s="23"/>
      <c r="EH29" s="31"/>
      <c r="EI29" s="31"/>
      <c r="EJ29" s="23"/>
      <c r="EK29" s="31"/>
      <c r="EL29" s="31"/>
      <c r="EM29" s="23"/>
      <c r="EN29" s="31"/>
      <c r="EO29" s="31"/>
      <c r="EP29" s="23"/>
      <c r="EQ29" s="31"/>
      <c r="ER29" s="31"/>
      <c r="ES29" s="31"/>
      <c r="ET29" s="31"/>
      <c r="EU29" s="31"/>
      <c r="EV29" s="23"/>
      <c r="EW29" s="31"/>
      <c r="EX29" s="31"/>
      <c r="EY29" s="23"/>
      <c r="EZ29" s="31">
        <f t="shared" si="174"/>
        <v>30421.480000000003</v>
      </c>
      <c r="FA29" s="31">
        <f t="shared" si="175"/>
        <v>14831.095329999998</v>
      </c>
      <c r="FB29" s="23">
        <f t="shared" si="79"/>
        <v>0.48752050623441057</v>
      </c>
      <c r="FC29" s="31">
        <v>173</v>
      </c>
      <c r="FD29" s="31">
        <v>57.6</v>
      </c>
      <c r="FE29" s="23">
        <f t="shared" si="81"/>
        <v>0.33294797687861272</v>
      </c>
      <c r="FF29" s="31">
        <v>33.799999999999997</v>
      </c>
      <c r="FG29" s="31">
        <v>16.8</v>
      </c>
      <c r="FH29" s="23">
        <f t="shared" si="83"/>
        <v>0.49704142011834324</v>
      </c>
      <c r="FI29" s="31">
        <v>106.2</v>
      </c>
      <c r="FJ29" s="31">
        <v>60.75</v>
      </c>
      <c r="FK29" s="23">
        <f t="shared" si="85"/>
        <v>0.57203389830508478</v>
      </c>
      <c r="FL29" s="31"/>
      <c r="FM29" s="31"/>
      <c r="FN29" s="23"/>
      <c r="FO29" s="31"/>
      <c r="FP29" s="31"/>
      <c r="FQ29" s="23"/>
      <c r="FR29" s="31"/>
      <c r="FS29" s="31"/>
      <c r="FT29" s="23"/>
      <c r="FU29" s="31"/>
      <c r="FV29" s="31"/>
      <c r="FW29" s="23"/>
      <c r="FX29" s="31"/>
      <c r="FY29" s="31"/>
      <c r="FZ29" s="23"/>
      <c r="GA29" s="31">
        <v>15296.7</v>
      </c>
      <c r="GB29" s="31">
        <v>5640.8580000000002</v>
      </c>
      <c r="GC29" s="23">
        <f t="shared" si="97"/>
        <v>0.36876306654376434</v>
      </c>
      <c r="GD29" s="31">
        <v>135</v>
      </c>
      <c r="GE29" s="31">
        <v>27.9</v>
      </c>
      <c r="GF29" s="23">
        <f t="shared" si="99"/>
        <v>0.20666666666666667</v>
      </c>
      <c r="GG29" s="31">
        <v>12739.3</v>
      </c>
      <c r="GH29" s="31">
        <v>8167.2389999999996</v>
      </c>
      <c r="GI29" s="23">
        <f t="shared" si="101"/>
        <v>0.64110579074203444</v>
      </c>
      <c r="GJ29" s="31"/>
      <c r="GK29" s="31"/>
      <c r="GL29" s="23"/>
      <c r="GM29" s="31">
        <v>330.2</v>
      </c>
      <c r="GN29" s="31">
        <v>115.5</v>
      </c>
      <c r="GO29" s="23">
        <f t="shared" si="176"/>
        <v>0.34978800726832227</v>
      </c>
      <c r="GP29" s="31">
        <v>94.08</v>
      </c>
      <c r="GQ29" s="31">
        <v>94.08</v>
      </c>
      <c r="GR29" s="23">
        <f t="shared" si="106"/>
        <v>1</v>
      </c>
      <c r="GS29" s="31">
        <v>30.4</v>
      </c>
      <c r="GT29" s="31">
        <v>16.2</v>
      </c>
      <c r="GU29" s="23">
        <f t="shared" si="108"/>
        <v>0.53289473684210531</v>
      </c>
      <c r="GV29" s="31">
        <v>410</v>
      </c>
      <c r="GW29" s="31">
        <v>90.087999999999994</v>
      </c>
      <c r="GX29" s="23">
        <f t="shared" si="110"/>
        <v>0.21972682926829268</v>
      </c>
      <c r="GY29" s="31">
        <v>159.1</v>
      </c>
      <c r="GZ29" s="31">
        <v>91.958330000000004</v>
      </c>
      <c r="HA29" s="23">
        <f t="shared" si="112"/>
        <v>0.57799076052796983</v>
      </c>
      <c r="HB29" s="31"/>
      <c r="HC29" s="31"/>
      <c r="HD29" s="23"/>
      <c r="HE29" s="31"/>
      <c r="HF29" s="31"/>
      <c r="HG29" s="23"/>
      <c r="HH29" s="31"/>
      <c r="HI29" s="31"/>
      <c r="HJ29" s="23"/>
      <c r="HK29" s="31">
        <v>274</v>
      </c>
      <c r="HL29" s="31">
        <v>137</v>
      </c>
      <c r="HM29" s="23">
        <f t="shared" si="120"/>
        <v>0.5</v>
      </c>
      <c r="HN29" s="31"/>
      <c r="HO29" s="31"/>
      <c r="HP29" s="23"/>
      <c r="HQ29" s="31">
        <v>0.3</v>
      </c>
      <c r="HR29" s="31">
        <v>0.14000000000000001</v>
      </c>
      <c r="HS29" s="23">
        <f t="shared" si="123"/>
        <v>0.46666666666666673</v>
      </c>
      <c r="HT29" s="31">
        <v>72.5</v>
      </c>
      <c r="HU29" s="31">
        <v>36.6</v>
      </c>
      <c r="HV29" s="23">
        <f t="shared" si="125"/>
        <v>0.50482758620689661</v>
      </c>
      <c r="HW29" s="31">
        <v>30</v>
      </c>
      <c r="HX29" s="31">
        <v>0</v>
      </c>
      <c r="HY29" s="23">
        <f t="shared" si="127"/>
        <v>0</v>
      </c>
      <c r="HZ29" s="31">
        <v>536.9</v>
      </c>
      <c r="IA29" s="31">
        <v>278.38200000000001</v>
      </c>
      <c r="IB29" s="23">
        <f t="shared" si="129"/>
        <v>0.51849878934624705</v>
      </c>
      <c r="IC29" s="31">
        <f t="shared" si="181"/>
        <v>2200</v>
      </c>
      <c r="ID29" s="31">
        <f t="shared" si="182"/>
        <v>0</v>
      </c>
      <c r="IE29" s="23">
        <f t="shared" si="131"/>
        <v>0</v>
      </c>
      <c r="IF29" s="31"/>
      <c r="IG29" s="31"/>
      <c r="IH29" s="23"/>
      <c r="II29" s="31"/>
      <c r="IJ29" s="31"/>
      <c r="IK29" s="23"/>
      <c r="IL29" s="31"/>
      <c r="IM29" s="31"/>
      <c r="IN29" s="23"/>
      <c r="IO29" s="31"/>
      <c r="IP29" s="31"/>
      <c r="IQ29" s="23"/>
      <c r="IR29" s="31"/>
      <c r="IS29" s="31"/>
      <c r="IT29" s="23"/>
      <c r="IU29" s="31"/>
      <c r="IV29" s="24"/>
      <c r="IW29" s="23"/>
      <c r="IX29" s="31"/>
      <c r="IY29" s="31"/>
      <c r="IZ29" s="23"/>
      <c r="JA29" s="31">
        <v>2200</v>
      </c>
      <c r="JB29" s="31">
        <v>0</v>
      </c>
      <c r="JC29" s="23">
        <f t="shared" si="144"/>
        <v>0</v>
      </c>
      <c r="JD29" s="31"/>
      <c r="JE29" s="31"/>
      <c r="JF29" s="23"/>
      <c r="JG29" s="31"/>
      <c r="JH29" s="31"/>
      <c r="JI29" s="23"/>
      <c r="JJ29" s="31"/>
      <c r="JK29" s="31"/>
      <c r="JL29" s="23"/>
      <c r="JM29" s="31"/>
      <c r="JN29" s="31"/>
      <c r="JO29" s="23"/>
      <c r="JP29" s="31"/>
      <c r="JQ29" s="31"/>
      <c r="JR29" s="23"/>
      <c r="JS29" s="31"/>
      <c r="JT29" s="31"/>
      <c r="JU29" s="23"/>
      <c r="JV29" s="31"/>
      <c r="JW29" s="31"/>
      <c r="JX29" s="23"/>
      <c r="JY29" s="31"/>
      <c r="JZ29" s="31"/>
      <c r="KA29" s="23"/>
      <c r="KB29" s="31"/>
      <c r="KC29" s="31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31"/>
      <c r="KO29" s="31"/>
      <c r="KP29" s="23"/>
      <c r="KQ29" s="31"/>
      <c r="KR29" s="31"/>
      <c r="KS29" s="23"/>
      <c r="KT29" s="31"/>
      <c r="KU29" s="31"/>
      <c r="KV29" s="23"/>
      <c r="KW29" s="31">
        <f t="shared" si="177"/>
        <v>79823.731679999997</v>
      </c>
      <c r="KX29" s="31">
        <f t="shared" si="178"/>
        <v>32218.095329999996</v>
      </c>
      <c r="KY29" s="23">
        <f t="shared" si="169"/>
        <v>0.4036154994501755</v>
      </c>
    </row>
    <row r="30" spans="1:311" x14ac:dyDescent="0.25">
      <c r="A30" s="30" t="s">
        <v>233</v>
      </c>
      <c r="B30" s="28" t="s">
        <v>190</v>
      </c>
      <c r="C30" s="15">
        <f t="shared" si="179"/>
        <v>180737.1</v>
      </c>
      <c r="D30" s="15">
        <f t="shared" si="180"/>
        <v>94712</v>
      </c>
      <c r="E30" s="14">
        <f t="shared" si="170"/>
        <v>0.52403186728126094</v>
      </c>
      <c r="F30" s="31"/>
      <c r="G30" s="31"/>
      <c r="H30" s="23"/>
      <c r="I30" s="31">
        <v>171289</v>
      </c>
      <c r="J30" s="31">
        <v>93656</v>
      </c>
      <c r="K30" s="23">
        <f t="shared" si="171"/>
        <v>0.54677183006497787</v>
      </c>
      <c r="L30" s="31">
        <v>9448.1</v>
      </c>
      <c r="M30" s="31">
        <v>1056</v>
      </c>
      <c r="N30" s="23">
        <f t="shared" si="1"/>
        <v>0.11176850372032472</v>
      </c>
      <c r="O30" s="31"/>
      <c r="P30" s="31"/>
      <c r="Q30" s="23"/>
      <c r="R30" s="15">
        <f t="shared" si="172"/>
        <v>209329.29670000001</v>
      </c>
      <c r="S30" s="15">
        <f t="shared" si="173"/>
        <v>38156.5</v>
      </c>
      <c r="T30" s="14">
        <f t="shared" si="3"/>
        <v>0.18227978883760326</v>
      </c>
      <c r="U30" s="31">
        <v>70784.5</v>
      </c>
      <c r="V30" s="31">
        <v>37226.5</v>
      </c>
      <c r="W30" s="23">
        <f t="shared" si="5"/>
        <v>0.5259131589542908</v>
      </c>
      <c r="X30" s="31">
        <v>545</v>
      </c>
      <c r="Y30" s="31">
        <v>545</v>
      </c>
      <c r="Z30" s="23">
        <f t="shared" si="7"/>
        <v>1</v>
      </c>
      <c r="AA30" s="31"/>
      <c r="AB30" s="31"/>
      <c r="AC30" s="23"/>
      <c r="AD30" s="31"/>
      <c r="AE30" s="31"/>
      <c r="AF30" s="23"/>
      <c r="AG30" s="31"/>
      <c r="AH30" s="31"/>
      <c r="AI30" s="31"/>
      <c r="AJ30" s="31"/>
      <c r="AK30" s="31"/>
      <c r="AL30" s="23"/>
      <c r="AM30" s="31"/>
      <c r="AN30" s="31"/>
      <c r="AO30" s="31"/>
      <c r="AP30" s="31"/>
      <c r="AQ30" s="31"/>
      <c r="AR30" s="23"/>
      <c r="AS30" s="31"/>
      <c r="AT30" s="31"/>
      <c r="AU30" s="31"/>
      <c r="AV30" s="31"/>
      <c r="AW30" s="31"/>
      <c r="AX30" s="23"/>
      <c r="AY30" s="31">
        <v>120804.66</v>
      </c>
      <c r="AZ30" s="31">
        <v>0</v>
      </c>
      <c r="BA30" s="23">
        <f t="shared" si="14"/>
        <v>0</v>
      </c>
      <c r="BB30" s="31"/>
      <c r="BC30" s="31"/>
      <c r="BD30" s="23"/>
      <c r="BE30" s="31"/>
      <c r="BF30" s="31"/>
      <c r="BG30" s="23"/>
      <c r="BH30" s="31">
        <v>1782</v>
      </c>
      <c r="BI30" s="31">
        <v>0</v>
      </c>
      <c r="BJ30" s="23">
        <f t="shared" si="20"/>
        <v>0</v>
      </c>
      <c r="BK30" s="31"/>
      <c r="BL30" s="31"/>
      <c r="BM30" s="23"/>
      <c r="BN30" s="31"/>
      <c r="BO30" s="31"/>
      <c r="BP30" s="23"/>
      <c r="BQ30" s="31"/>
      <c r="BR30" s="31"/>
      <c r="BS30" s="23"/>
      <c r="BT30" s="31"/>
      <c r="BU30" s="31"/>
      <c r="BV30" s="23"/>
      <c r="BW30" s="31"/>
      <c r="BX30" s="31"/>
      <c r="BY30" s="23"/>
      <c r="BZ30" s="31"/>
      <c r="CA30" s="31"/>
      <c r="CB30" s="23"/>
      <c r="CC30" s="31"/>
      <c r="CD30" s="31"/>
      <c r="CE30" s="23"/>
      <c r="CF30" s="31">
        <v>2142</v>
      </c>
      <c r="CG30" s="31">
        <v>0</v>
      </c>
      <c r="CH30" s="23">
        <f t="shared" si="36"/>
        <v>0</v>
      </c>
      <c r="CI30" s="31">
        <v>761.6</v>
      </c>
      <c r="CJ30" s="31">
        <v>385</v>
      </c>
      <c r="CK30" s="23">
        <f t="shared" si="38"/>
        <v>0.50551470588235292</v>
      </c>
      <c r="CL30" s="31">
        <v>62.697919999999996</v>
      </c>
      <c r="CM30" s="31">
        <v>0</v>
      </c>
      <c r="CN30" s="23">
        <f t="shared" si="40"/>
        <v>0</v>
      </c>
      <c r="CO30" s="31"/>
      <c r="CP30" s="31"/>
      <c r="CQ30" s="23"/>
      <c r="CR30" s="31">
        <v>1873.7717</v>
      </c>
      <c r="CS30" s="31">
        <v>0</v>
      </c>
      <c r="CT30" s="23">
        <f t="shared" si="43"/>
        <v>0</v>
      </c>
      <c r="CU30" s="31">
        <v>50</v>
      </c>
      <c r="CV30" s="31">
        <v>0</v>
      </c>
      <c r="CW30" s="23">
        <f t="shared" si="45"/>
        <v>0</v>
      </c>
      <c r="CX30" s="31"/>
      <c r="CY30" s="31"/>
      <c r="CZ30" s="23"/>
      <c r="DA30" s="31"/>
      <c r="DB30" s="31"/>
      <c r="DC30" s="23"/>
      <c r="DD30" s="31">
        <v>628.26407999999992</v>
      </c>
      <c r="DE30" s="31">
        <v>0</v>
      </c>
      <c r="DF30" s="23">
        <f t="shared" si="51"/>
        <v>0</v>
      </c>
      <c r="DG30" s="31"/>
      <c r="DH30" s="31"/>
      <c r="DI30" s="23"/>
      <c r="DJ30" s="31"/>
      <c r="DK30" s="31"/>
      <c r="DL30" s="23"/>
      <c r="DM30" s="31"/>
      <c r="DN30" s="31"/>
      <c r="DO30" s="23"/>
      <c r="DP30" s="31"/>
      <c r="DQ30" s="31"/>
      <c r="DR30" s="23"/>
      <c r="DS30" s="31"/>
      <c r="DT30" s="31"/>
      <c r="DU30" s="31"/>
      <c r="DV30" s="31"/>
      <c r="DW30" s="31"/>
      <c r="DX30" s="23"/>
      <c r="DY30" s="31"/>
      <c r="DZ30" s="31"/>
      <c r="EA30" s="31"/>
      <c r="EB30" s="31"/>
      <c r="EC30" s="31"/>
      <c r="ED30" s="23"/>
      <c r="EE30" s="31"/>
      <c r="EF30" s="31"/>
      <c r="EG30" s="23"/>
      <c r="EH30" s="31">
        <v>7727</v>
      </c>
      <c r="EI30" s="31">
        <v>0</v>
      </c>
      <c r="EJ30" s="23">
        <f t="shared" si="70"/>
        <v>0</v>
      </c>
      <c r="EK30" s="31"/>
      <c r="EL30" s="31"/>
      <c r="EM30" s="23"/>
      <c r="EN30" s="31"/>
      <c r="EO30" s="31"/>
      <c r="EP30" s="23"/>
      <c r="EQ30" s="31"/>
      <c r="ER30" s="31"/>
      <c r="ES30" s="31"/>
      <c r="ET30" s="31"/>
      <c r="EU30" s="31"/>
      <c r="EV30" s="23"/>
      <c r="EW30" s="31">
        <v>2167.8029999999999</v>
      </c>
      <c r="EX30" s="31">
        <v>0</v>
      </c>
      <c r="EY30" s="23">
        <f t="shared" si="78"/>
        <v>0</v>
      </c>
      <c r="EZ30" s="31">
        <f t="shared" si="174"/>
        <v>157806.54</v>
      </c>
      <c r="FA30" s="31">
        <f t="shared" si="175"/>
        <v>90527.434000000008</v>
      </c>
      <c r="FB30" s="23">
        <f t="shared" si="79"/>
        <v>0.57366085081137963</v>
      </c>
      <c r="FC30" s="31">
        <v>1697</v>
      </c>
      <c r="FD30" s="31">
        <v>848.4</v>
      </c>
      <c r="FE30" s="23">
        <f t="shared" si="81"/>
        <v>0.49994107248084857</v>
      </c>
      <c r="FF30" s="31">
        <v>117.9</v>
      </c>
      <c r="FG30" s="31">
        <v>58.8</v>
      </c>
      <c r="FH30" s="23">
        <f t="shared" si="83"/>
        <v>0.4987277353689567</v>
      </c>
      <c r="FI30" s="31">
        <v>212.4</v>
      </c>
      <c r="FJ30" s="31">
        <v>121.413</v>
      </c>
      <c r="FK30" s="23">
        <f t="shared" si="85"/>
        <v>0.57162429378531066</v>
      </c>
      <c r="FL30" s="31"/>
      <c r="FM30" s="31"/>
      <c r="FN30" s="23"/>
      <c r="FO30" s="31"/>
      <c r="FP30" s="31"/>
      <c r="FQ30" s="23"/>
      <c r="FR30" s="31"/>
      <c r="FS30" s="31"/>
      <c r="FT30" s="23"/>
      <c r="FU30" s="31"/>
      <c r="FV30" s="31"/>
      <c r="FW30" s="23"/>
      <c r="FX30" s="31"/>
      <c r="FY30" s="31"/>
      <c r="FZ30" s="23"/>
      <c r="GA30" s="31">
        <v>53998.6</v>
      </c>
      <c r="GB30" s="31">
        <v>24867.758999999998</v>
      </c>
      <c r="GC30" s="23">
        <f t="shared" si="97"/>
        <v>0.46052599511839193</v>
      </c>
      <c r="GD30" s="31">
        <v>617.70000000000005</v>
      </c>
      <c r="GE30" s="31">
        <v>155</v>
      </c>
      <c r="GF30" s="23">
        <f t="shared" si="99"/>
        <v>0.25093087259187308</v>
      </c>
      <c r="GG30" s="31">
        <v>90374.1</v>
      </c>
      <c r="GH30" s="31">
        <v>59443.919000000002</v>
      </c>
      <c r="GI30" s="23">
        <f t="shared" si="101"/>
        <v>0.65775392507366603</v>
      </c>
      <c r="GJ30" s="31">
        <v>44.2</v>
      </c>
      <c r="GK30" s="31">
        <v>21.91</v>
      </c>
      <c r="GL30" s="23">
        <f t="shared" si="103"/>
        <v>0.49570135746606331</v>
      </c>
      <c r="GM30" s="31">
        <v>1760.8</v>
      </c>
      <c r="GN30" s="31">
        <v>455</v>
      </c>
      <c r="GO30" s="23">
        <f t="shared" si="176"/>
        <v>0.25840527033166744</v>
      </c>
      <c r="GP30" s="31">
        <v>282.24</v>
      </c>
      <c r="GQ30" s="31">
        <v>282.24</v>
      </c>
      <c r="GR30" s="23">
        <f t="shared" si="106"/>
        <v>1</v>
      </c>
      <c r="GS30" s="31">
        <v>60.7</v>
      </c>
      <c r="GT30" s="31">
        <v>29.2</v>
      </c>
      <c r="GU30" s="23">
        <f t="shared" si="108"/>
        <v>0.48105436573311366</v>
      </c>
      <c r="GV30" s="31">
        <v>4624.1000000000004</v>
      </c>
      <c r="GW30" s="31">
        <v>2362.0569999999998</v>
      </c>
      <c r="GX30" s="23">
        <f t="shared" si="110"/>
        <v>0.51081442875370331</v>
      </c>
      <c r="GY30" s="31">
        <v>1235.5</v>
      </c>
      <c r="GZ30" s="31">
        <v>573</v>
      </c>
      <c r="HA30" s="23">
        <f t="shared" si="112"/>
        <v>0.46377984621610685</v>
      </c>
      <c r="HB30" s="31"/>
      <c r="HC30" s="31"/>
      <c r="HD30" s="23"/>
      <c r="HE30" s="31"/>
      <c r="HF30" s="31"/>
      <c r="HG30" s="23"/>
      <c r="HH30" s="31"/>
      <c r="HI30" s="31"/>
      <c r="HJ30" s="23"/>
      <c r="HK30" s="31">
        <v>1529.4</v>
      </c>
      <c r="HL30" s="31">
        <v>764.8</v>
      </c>
      <c r="HM30" s="23">
        <f t="shared" si="120"/>
        <v>0.50006538511834697</v>
      </c>
      <c r="HN30" s="31"/>
      <c r="HO30" s="31"/>
      <c r="HP30" s="23"/>
      <c r="HQ30" s="31">
        <v>7.7</v>
      </c>
      <c r="HR30" s="31">
        <v>3.8</v>
      </c>
      <c r="HS30" s="23">
        <f t="shared" si="123"/>
        <v>0.49350649350649345</v>
      </c>
      <c r="HT30" s="31">
        <v>575.4</v>
      </c>
      <c r="HU30" s="31">
        <v>288</v>
      </c>
      <c r="HV30" s="23">
        <f t="shared" si="125"/>
        <v>0.50052137643378525</v>
      </c>
      <c r="HW30" s="31">
        <v>79.5</v>
      </c>
      <c r="HX30" s="31">
        <v>0</v>
      </c>
      <c r="HY30" s="23">
        <f t="shared" si="127"/>
        <v>0</v>
      </c>
      <c r="HZ30" s="31">
        <v>589.29999999999995</v>
      </c>
      <c r="IA30" s="31">
        <v>252.136</v>
      </c>
      <c r="IB30" s="23">
        <f t="shared" si="129"/>
        <v>0.42785677922959447</v>
      </c>
      <c r="IC30" s="31">
        <f t="shared" si="181"/>
        <v>3000</v>
      </c>
      <c r="ID30" s="31">
        <f t="shared" si="182"/>
        <v>0</v>
      </c>
      <c r="IE30" s="23">
        <f t="shared" si="131"/>
        <v>0</v>
      </c>
      <c r="IF30" s="31"/>
      <c r="IG30" s="31"/>
      <c r="IH30" s="23"/>
      <c r="II30" s="31"/>
      <c r="IJ30" s="31"/>
      <c r="IK30" s="23"/>
      <c r="IL30" s="31"/>
      <c r="IM30" s="31"/>
      <c r="IN30" s="23"/>
      <c r="IO30" s="31"/>
      <c r="IP30" s="31"/>
      <c r="IQ30" s="23"/>
      <c r="IR30" s="31"/>
      <c r="IS30" s="31"/>
      <c r="IT30" s="23"/>
      <c r="IU30" s="31"/>
      <c r="IV30" s="24"/>
      <c r="IW30" s="23"/>
      <c r="IX30" s="31"/>
      <c r="IY30" s="31"/>
      <c r="IZ30" s="23"/>
      <c r="JA30" s="31">
        <v>3000</v>
      </c>
      <c r="JB30" s="31">
        <v>0</v>
      </c>
      <c r="JC30" s="23">
        <f t="shared" si="144"/>
        <v>0</v>
      </c>
      <c r="JD30" s="31"/>
      <c r="JE30" s="31"/>
      <c r="JF30" s="23"/>
      <c r="JG30" s="31"/>
      <c r="JH30" s="31"/>
      <c r="JI30" s="23"/>
      <c r="JJ30" s="31"/>
      <c r="JK30" s="31"/>
      <c r="JL30" s="23"/>
      <c r="JM30" s="31"/>
      <c r="JN30" s="31"/>
      <c r="JO30" s="23"/>
      <c r="JP30" s="31"/>
      <c r="JQ30" s="31"/>
      <c r="JR30" s="23"/>
      <c r="JS30" s="31"/>
      <c r="JT30" s="31"/>
      <c r="JU30" s="23"/>
      <c r="JV30" s="31"/>
      <c r="JW30" s="31"/>
      <c r="JX30" s="23"/>
      <c r="JY30" s="31"/>
      <c r="JZ30" s="31"/>
      <c r="KA30" s="23"/>
      <c r="KB30" s="31"/>
      <c r="KC30" s="31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31"/>
      <c r="KO30" s="31"/>
      <c r="KP30" s="23"/>
      <c r="KQ30" s="31"/>
      <c r="KR30" s="31"/>
      <c r="KS30" s="23"/>
      <c r="KT30" s="31"/>
      <c r="KU30" s="31"/>
      <c r="KV30" s="23"/>
      <c r="KW30" s="31">
        <f t="shared" si="177"/>
        <v>550872.93670000008</v>
      </c>
      <c r="KX30" s="31">
        <f t="shared" si="178"/>
        <v>223395.93400000001</v>
      </c>
      <c r="KY30" s="23">
        <f t="shared" si="169"/>
        <v>0.40553078417366367</v>
      </c>
    </row>
    <row r="31" spans="1:311" x14ac:dyDescent="0.25">
      <c r="A31" s="30" t="s">
        <v>234</v>
      </c>
      <c r="B31" s="28" t="s">
        <v>191</v>
      </c>
      <c r="C31" s="15">
        <f t="shared" si="179"/>
        <v>109408</v>
      </c>
      <c r="D31" s="15">
        <f t="shared" si="180"/>
        <v>78426.7</v>
      </c>
      <c r="E31" s="14">
        <f t="shared" si="170"/>
        <v>0.71682783708686748</v>
      </c>
      <c r="F31" s="31"/>
      <c r="G31" s="31"/>
      <c r="H31" s="23"/>
      <c r="I31" s="31">
        <v>106358</v>
      </c>
      <c r="J31" s="31">
        <v>78077.3</v>
      </c>
      <c r="K31" s="23">
        <f t="shared" si="171"/>
        <v>0.73409898644201665</v>
      </c>
      <c r="L31" s="31">
        <v>3050</v>
      </c>
      <c r="M31" s="31">
        <v>349.4</v>
      </c>
      <c r="N31" s="23">
        <f t="shared" si="1"/>
        <v>0.11455737704918031</v>
      </c>
      <c r="O31" s="31"/>
      <c r="P31" s="31"/>
      <c r="Q31" s="23"/>
      <c r="R31" s="15">
        <f t="shared" si="172"/>
        <v>156739.96128000002</v>
      </c>
      <c r="S31" s="15">
        <f t="shared" si="173"/>
        <v>50748.062210000004</v>
      </c>
      <c r="T31" s="14">
        <f t="shared" si="3"/>
        <v>0.32377232835564984</v>
      </c>
      <c r="U31" s="31">
        <v>85950.8</v>
      </c>
      <c r="V31" s="31">
        <v>45202.7</v>
      </c>
      <c r="W31" s="23">
        <f t="shared" si="5"/>
        <v>0.52591366223467373</v>
      </c>
      <c r="X31" s="31">
        <v>9348.5</v>
      </c>
      <c r="Y31" s="31">
        <v>0</v>
      </c>
      <c r="Z31" s="23">
        <f t="shared" si="7"/>
        <v>0</v>
      </c>
      <c r="AA31" s="31"/>
      <c r="AB31" s="31"/>
      <c r="AC31" s="23"/>
      <c r="AD31" s="31"/>
      <c r="AE31" s="31"/>
      <c r="AF31" s="23"/>
      <c r="AG31" s="31"/>
      <c r="AH31" s="31"/>
      <c r="AI31" s="31"/>
      <c r="AJ31" s="31"/>
      <c r="AK31" s="31"/>
      <c r="AL31" s="23"/>
      <c r="AM31" s="31"/>
      <c r="AN31" s="31"/>
      <c r="AO31" s="31"/>
      <c r="AP31" s="31">
        <v>147.66149999999999</v>
      </c>
      <c r="AQ31" s="31">
        <v>147.66149999999999</v>
      </c>
      <c r="AR31" s="23">
        <f t="shared" si="9"/>
        <v>1</v>
      </c>
      <c r="AS31" s="31"/>
      <c r="AT31" s="31"/>
      <c r="AU31" s="31"/>
      <c r="AV31" s="31">
        <v>5766.3514999999998</v>
      </c>
      <c r="AW31" s="31">
        <v>0</v>
      </c>
      <c r="AX31" s="23">
        <f t="shared" si="12"/>
        <v>0</v>
      </c>
      <c r="AY31" s="31"/>
      <c r="AZ31" s="31"/>
      <c r="BA31" s="23"/>
      <c r="BB31" s="31"/>
      <c r="BC31" s="31"/>
      <c r="BD31" s="23"/>
      <c r="BE31" s="31">
        <v>35835.834740000006</v>
      </c>
      <c r="BF31" s="31">
        <v>0</v>
      </c>
      <c r="BG31" s="23">
        <f t="shared" si="18"/>
        <v>0</v>
      </c>
      <c r="BH31" s="31">
        <v>1782</v>
      </c>
      <c r="BI31" s="31">
        <v>0</v>
      </c>
      <c r="BJ31" s="23">
        <f t="shared" si="20"/>
        <v>0</v>
      </c>
      <c r="BK31" s="31"/>
      <c r="BL31" s="31"/>
      <c r="BM31" s="23"/>
      <c r="BN31" s="31"/>
      <c r="BO31" s="31"/>
      <c r="BP31" s="23"/>
      <c r="BQ31" s="31"/>
      <c r="BR31" s="31"/>
      <c r="BS31" s="23"/>
      <c r="BT31" s="31">
        <v>3207.52</v>
      </c>
      <c r="BU31" s="31">
        <v>0</v>
      </c>
      <c r="BV31" s="23">
        <f t="shared" si="28"/>
        <v>0</v>
      </c>
      <c r="BW31" s="31"/>
      <c r="BX31" s="31"/>
      <c r="BY31" s="23"/>
      <c r="BZ31" s="31"/>
      <c r="CA31" s="31"/>
      <c r="CB31" s="23"/>
      <c r="CC31" s="31"/>
      <c r="CD31" s="31"/>
      <c r="CE31" s="23"/>
      <c r="CF31" s="31"/>
      <c r="CG31" s="31"/>
      <c r="CH31" s="23"/>
      <c r="CI31" s="31">
        <v>447</v>
      </c>
      <c r="CJ31" s="31">
        <v>265.89999999999998</v>
      </c>
      <c r="CK31" s="23">
        <f t="shared" si="38"/>
        <v>0.59485458612975384</v>
      </c>
      <c r="CL31" s="31">
        <v>79.019829999999999</v>
      </c>
      <c r="CM31" s="31">
        <v>0</v>
      </c>
      <c r="CN31" s="23">
        <f t="shared" si="40"/>
        <v>0</v>
      </c>
      <c r="CO31" s="31"/>
      <c r="CP31" s="31"/>
      <c r="CQ31" s="23"/>
      <c r="CR31" s="31"/>
      <c r="CS31" s="31"/>
      <c r="CT31" s="23"/>
      <c r="CU31" s="31">
        <v>150</v>
      </c>
      <c r="CV31" s="31">
        <v>0</v>
      </c>
      <c r="CW31" s="23">
        <f t="shared" si="45"/>
        <v>0</v>
      </c>
      <c r="CX31" s="31">
        <v>5593.473</v>
      </c>
      <c r="CY31" s="31">
        <v>0</v>
      </c>
      <c r="CZ31" s="23">
        <f t="shared" si="47"/>
        <v>0</v>
      </c>
      <c r="DA31" s="31"/>
      <c r="DB31" s="31"/>
      <c r="DC31" s="23"/>
      <c r="DD31" s="31"/>
      <c r="DE31" s="31"/>
      <c r="DF31" s="23"/>
      <c r="DG31" s="31">
        <v>5131.8007099999995</v>
      </c>
      <c r="DH31" s="31">
        <v>5131.8007099999995</v>
      </c>
      <c r="DI31" s="23">
        <f t="shared" si="53"/>
        <v>1</v>
      </c>
      <c r="DJ31" s="31"/>
      <c r="DK31" s="31"/>
      <c r="DL31" s="23"/>
      <c r="DM31" s="31"/>
      <c r="DN31" s="31"/>
      <c r="DO31" s="23"/>
      <c r="DP31" s="31"/>
      <c r="DQ31" s="31"/>
      <c r="DR31" s="23"/>
      <c r="DS31" s="31"/>
      <c r="DT31" s="31"/>
      <c r="DU31" s="31"/>
      <c r="DV31" s="31"/>
      <c r="DW31" s="31"/>
      <c r="DX31" s="23"/>
      <c r="DY31" s="31"/>
      <c r="DZ31" s="31"/>
      <c r="EA31" s="31"/>
      <c r="EB31" s="31"/>
      <c r="EC31" s="31"/>
      <c r="ED31" s="23"/>
      <c r="EE31" s="31"/>
      <c r="EF31" s="31"/>
      <c r="EG31" s="23"/>
      <c r="EH31" s="31">
        <v>3300</v>
      </c>
      <c r="EI31" s="31">
        <v>0</v>
      </c>
      <c r="EJ31" s="23">
        <f t="shared" si="70"/>
        <v>0</v>
      </c>
      <c r="EK31" s="31"/>
      <c r="EL31" s="31"/>
      <c r="EM31" s="23"/>
      <c r="EN31" s="31"/>
      <c r="EO31" s="31"/>
      <c r="EP31" s="23"/>
      <c r="EQ31" s="31"/>
      <c r="ER31" s="31"/>
      <c r="ES31" s="31"/>
      <c r="ET31" s="31"/>
      <c r="EU31" s="31"/>
      <c r="EV31" s="23"/>
      <c r="EW31" s="31"/>
      <c r="EX31" s="31"/>
      <c r="EY31" s="23"/>
      <c r="EZ31" s="31">
        <f t="shared" si="174"/>
        <v>208510.78000000009</v>
      </c>
      <c r="FA31" s="31">
        <f t="shared" si="175"/>
        <v>135600.64045000001</v>
      </c>
      <c r="FB31" s="23">
        <f t="shared" si="79"/>
        <v>0.6503291601997746</v>
      </c>
      <c r="FC31" s="31">
        <v>2720</v>
      </c>
      <c r="FD31" s="31">
        <v>1360.2</v>
      </c>
      <c r="FE31" s="23">
        <f t="shared" si="81"/>
        <v>0.50007352941176475</v>
      </c>
      <c r="FF31" s="31">
        <v>168.5</v>
      </c>
      <c r="FG31" s="31">
        <v>84</v>
      </c>
      <c r="FH31" s="23">
        <f t="shared" si="83"/>
        <v>0.49851632047477745</v>
      </c>
      <c r="FI31" s="31">
        <v>192.8</v>
      </c>
      <c r="FJ31" s="31">
        <v>86.5</v>
      </c>
      <c r="FK31" s="23">
        <f t="shared" si="85"/>
        <v>0.44865145228215764</v>
      </c>
      <c r="FL31" s="31"/>
      <c r="FM31" s="31"/>
      <c r="FN31" s="23"/>
      <c r="FO31" s="31"/>
      <c r="FP31" s="31"/>
      <c r="FQ31" s="23"/>
      <c r="FR31" s="31"/>
      <c r="FS31" s="31"/>
      <c r="FT31" s="23"/>
      <c r="FU31" s="31"/>
      <c r="FV31" s="31"/>
      <c r="FW31" s="23"/>
      <c r="FX31" s="31"/>
      <c r="FY31" s="31"/>
      <c r="FZ31" s="23"/>
      <c r="GA31" s="31">
        <v>54337.5</v>
      </c>
      <c r="GB31" s="31">
        <v>27297.513999999999</v>
      </c>
      <c r="GC31" s="23">
        <f t="shared" si="97"/>
        <v>0.50236970784449042</v>
      </c>
      <c r="GD31" s="31">
        <v>892.5</v>
      </c>
      <c r="GE31" s="31">
        <v>399.2</v>
      </c>
      <c r="GF31" s="23">
        <f t="shared" si="99"/>
        <v>0.44728291316526608</v>
      </c>
      <c r="GG31" s="31">
        <v>128933.6</v>
      </c>
      <c r="GH31" s="31">
        <v>95027.063999999998</v>
      </c>
      <c r="GI31" s="23">
        <f t="shared" si="101"/>
        <v>0.73702327399529677</v>
      </c>
      <c r="GJ31" s="31"/>
      <c r="GK31" s="31"/>
      <c r="GL31" s="23"/>
      <c r="GM31" s="31">
        <v>4461.1000000000004</v>
      </c>
      <c r="GN31" s="31">
        <v>1870.9</v>
      </c>
      <c r="GO31" s="23">
        <f t="shared" si="176"/>
        <v>0.41938087018896686</v>
      </c>
      <c r="GP31" s="31">
        <v>1775.76</v>
      </c>
      <c r="GQ31" s="31">
        <v>1775.76</v>
      </c>
      <c r="GR31" s="23">
        <f t="shared" si="106"/>
        <v>1</v>
      </c>
      <c r="GS31" s="31">
        <v>91.1</v>
      </c>
      <c r="GT31" s="31">
        <v>42.7</v>
      </c>
      <c r="GU31" s="23">
        <f t="shared" si="108"/>
        <v>0.46871569703622401</v>
      </c>
      <c r="GV31" s="31">
        <v>11473.6</v>
      </c>
      <c r="GW31" s="31">
        <v>6031.6684500000001</v>
      </c>
      <c r="GX31" s="23">
        <f t="shared" si="110"/>
        <v>0.52569973242922885</v>
      </c>
      <c r="GY31" s="31">
        <v>1731.6</v>
      </c>
      <c r="GZ31" s="31">
        <v>761</v>
      </c>
      <c r="HA31" s="23">
        <f t="shared" si="112"/>
        <v>0.43947793947793951</v>
      </c>
      <c r="HB31" s="31"/>
      <c r="HC31" s="31"/>
      <c r="HD31" s="23"/>
      <c r="HE31" s="31"/>
      <c r="HF31" s="31"/>
      <c r="HG31" s="23"/>
      <c r="HH31" s="31"/>
      <c r="HI31" s="31"/>
      <c r="HJ31" s="23"/>
      <c r="HK31" s="31">
        <v>1185.2</v>
      </c>
      <c r="HL31" s="31">
        <v>592.6</v>
      </c>
      <c r="HM31" s="23">
        <f t="shared" si="120"/>
        <v>0.5</v>
      </c>
      <c r="HN31" s="31"/>
      <c r="HO31" s="31"/>
      <c r="HP31" s="23"/>
      <c r="HQ31" s="31">
        <v>9.92</v>
      </c>
      <c r="HR31" s="31">
        <v>4.04</v>
      </c>
      <c r="HS31" s="23">
        <f t="shared" si="123"/>
        <v>0.40725806451612906</v>
      </c>
      <c r="HT31" s="31"/>
      <c r="HU31" s="31"/>
      <c r="HV31" s="23"/>
      <c r="HW31" s="31"/>
      <c r="HX31" s="31"/>
      <c r="HY31" s="23"/>
      <c r="HZ31" s="31">
        <v>537.6</v>
      </c>
      <c r="IA31" s="31">
        <v>267.49400000000003</v>
      </c>
      <c r="IB31" s="23">
        <f t="shared" si="129"/>
        <v>0.49757068452380954</v>
      </c>
      <c r="IC31" s="31">
        <f t="shared" si="181"/>
        <v>16000</v>
      </c>
      <c r="ID31" s="31">
        <f t="shared" si="182"/>
        <v>0</v>
      </c>
      <c r="IE31" s="23">
        <f t="shared" si="131"/>
        <v>0</v>
      </c>
      <c r="IF31" s="31"/>
      <c r="IG31" s="31"/>
      <c r="IH31" s="23"/>
      <c r="II31" s="31"/>
      <c r="IJ31" s="31"/>
      <c r="IK31" s="23"/>
      <c r="IL31" s="31"/>
      <c r="IM31" s="31"/>
      <c r="IN31" s="23"/>
      <c r="IO31" s="31"/>
      <c r="IP31" s="31"/>
      <c r="IQ31" s="23"/>
      <c r="IR31" s="31"/>
      <c r="IS31" s="31"/>
      <c r="IT31" s="23"/>
      <c r="IU31" s="31"/>
      <c r="IV31" s="24"/>
      <c r="IW31" s="23"/>
      <c r="IX31" s="31"/>
      <c r="IY31" s="31"/>
      <c r="IZ31" s="23"/>
      <c r="JA31" s="31">
        <v>16000</v>
      </c>
      <c r="JB31" s="31">
        <v>0</v>
      </c>
      <c r="JC31" s="23">
        <f t="shared" si="144"/>
        <v>0</v>
      </c>
      <c r="JD31" s="31"/>
      <c r="JE31" s="31"/>
      <c r="JF31" s="23"/>
      <c r="JG31" s="31"/>
      <c r="JH31" s="31"/>
      <c r="JI31" s="23"/>
      <c r="JJ31" s="31"/>
      <c r="JK31" s="31"/>
      <c r="JL31" s="23"/>
      <c r="JM31" s="31"/>
      <c r="JN31" s="31"/>
      <c r="JO31" s="23"/>
      <c r="JP31" s="31"/>
      <c r="JQ31" s="31"/>
      <c r="JR31" s="23"/>
      <c r="JS31" s="31"/>
      <c r="JT31" s="31"/>
      <c r="JU31" s="23"/>
      <c r="JV31" s="31"/>
      <c r="JW31" s="31"/>
      <c r="JX31" s="23"/>
      <c r="JY31" s="31"/>
      <c r="JZ31" s="31"/>
      <c r="KA31" s="23"/>
      <c r="KB31" s="31"/>
      <c r="KC31" s="31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31"/>
      <c r="KO31" s="31"/>
      <c r="KP31" s="23"/>
      <c r="KQ31" s="31"/>
      <c r="KR31" s="31"/>
      <c r="KS31" s="23"/>
      <c r="KT31" s="31"/>
      <c r="KU31" s="31"/>
      <c r="KV31" s="23"/>
      <c r="KW31" s="31">
        <f t="shared" si="177"/>
        <v>490658.74128000013</v>
      </c>
      <c r="KX31" s="31">
        <f t="shared" si="178"/>
        <v>264775.40266000002</v>
      </c>
      <c r="KY31" s="23">
        <f t="shared" si="169"/>
        <v>0.53963249889173548</v>
      </c>
    </row>
    <row r="32" spans="1:311" x14ac:dyDescent="0.25">
      <c r="A32" s="30" t="s">
        <v>235</v>
      </c>
      <c r="B32" s="28" t="s">
        <v>192</v>
      </c>
      <c r="C32" s="15">
        <f t="shared" si="179"/>
        <v>141829.70000000001</v>
      </c>
      <c r="D32" s="15">
        <f t="shared" si="180"/>
        <v>121679.416</v>
      </c>
      <c r="E32" s="14">
        <f t="shared" si="170"/>
        <v>0.85792620304491929</v>
      </c>
      <c r="F32" s="31"/>
      <c r="G32" s="31"/>
      <c r="H32" s="23"/>
      <c r="I32" s="31">
        <v>129966</v>
      </c>
      <c r="J32" s="31">
        <v>118473.8</v>
      </c>
      <c r="K32" s="23">
        <f t="shared" si="171"/>
        <v>0.91157533508763833</v>
      </c>
      <c r="L32" s="31">
        <v>11863.7</v>
      </c>
      <c r="M32" s="31">
        <v>3205.616</v>
      </c>
      <c r="N32" s="23">
        <f t="shared" si="1"/>
        <v>0.27020373070795789</v>
      </c>
      <c r="O32" s="31"/>
      <c r="P32" s="31"/>
      <c r="Q32" s="23"/>
      <c r="R32" s="15">
        <f t="shared" si="172"/>
        <v>96076.721370000014</v>
      </c>
      <c r="S32" s="15">
        <f t="shared" si="173"/>
        <v>12525.75045</v>
      </c>
      <c r="T32" s="14">
        <f t="shared" si="3"/>
        <v>0.13037237606976843</v>
      </c>
      <c r="U32" s="31">
        <v>59381.8</v>
      </c>
      <c r="V32" s="31">
        <v>9418.6689999999999</v>
      </c>
      <c r="W32" s="23">
        <f t="shared" si="5"/>
        <v>0.15861204948317498</v>
      </c>
      <c r="X32" s="31">
        <v>3279.8</v>
      </c>
      <c r="Y32" s="31">
        <v>0</v>
      </c>
      <c r="Z32" s="23">
        <f t="shared" si="7"/>
        <v>0</v>
      </c>
      <c r="AA32" s="31"/>
      <c r="AB32" s="31"/>
      <c r="AC32" s="23"/>
      <c r="AD32" s="31"/>
      <c r="AE32" s="31"/>
      <c r="AF32" s="23"/>
      <c r="AG32" s="31"/>
      <c r="AH32" s="31"/>
      <c r="AI32" s="31"/>
      <c r="AJ32" s="31"/>
      <c r="AK32" s="31"/>
      <c r="AL32" s="23"/>
      <c r="AM32" s="31"/>
      <c r="AN32" s="31"/>
      <c r="AO32" s="31"/>
      <c r="AP32" s="31">
        <v>717.18</v>
      </c>
      <c r="AQ32" s="31">
        <v>717.18</v>
      </c>
      <c r="AR32" s="23">
        <f t="shared" si="9"/>
        <v>1</v>
      </c>
      <c r="AS32" s="31"/>
      <c r="AT32" s="31"/>
      <c r="AU32" s="31"/>
      <c r="AV32" s="31"/>
      <c r="AW32" s="31"/>
      <c r="AX32" s="23"/>
      <c r="AY32" s="31">
        <v>1230.3599999999999</v>
      </c>
      <c r="AZ32" s="31">
        <v>0</v>
      </c>
      <c r="BA32" s="23">
        <f t="shared" si="14"/>
        <v>0</v>
      </c>
      <c r="BB32" s="31"/>
      <c r="BC32" s="31"/>
      <c r="BD32" s="23"/>
      <c r="BE32" s="31"/>
      <c r="BF32" s="31"/>
      <c r="BG32" s="23"/>
      <c r="BH32" s="31"/>
      <c r="BI32" s="31"/>
      <c r="BJ32" s="23"/>
      <c r="BK32" s="31"/>
      <c r="BL32" s="31"/>
      <c r="BM32" s="23"/>
      <c r="BN32" s="31"/>
      <c r="BO32" s="31"/>
      <c r="BP32" s="23"/>
      <c r="BQ32" s="31"/>
      <c r="BR32" s="31"/>
      <c r="BS32" s="23"/>
      <c r="BT32" s="31">
        <v>4811.28</v>
      </c>
      <c r="BU32" s="31">
        <v>0</v>
      </c>
      <c r="BV32" s="23">
        <f t="shared" si="28"/>
        <v>0</v>
      </c>
      <c r="BW32" s="31"/>
      <c r="BX32" s="31"/>
      <c r="BY32" s="23"/>
      <c r="BZ32" s="31"/>
      <c r="CA32" s="31"/>
      <c r="CB32" s="23"/>
      <c r="CC32" s="31"/>
      <c r="CD32" s="31"/>
      <c r="CE32" s="23"/>
      <c r="CF32" s="31">
        <v>2142</v>
      </c>
      <c r="CG32" s="31">
        <v>0</v>
      </c>
      <c r="CH32" s="23">
        <f t="shared" si="36"/>
        <v>0</v>
      </c>
      <c r="CI32" s="31">
        <v>112.8</v>
      </c>
      <c r="CJ32" s="31">
        <v>59</v>
      </c>
      <c r="CK32" s="23">
        <f t="shared" si="38"/>
        <v>0.52304964539007093</v>
      </c>
      <c r="CL32" s="31">
        <v>70.235910000000004</v>
      </c>
      <c r="CM32" s="31">
        <v>0</v>
      </c>
      <c r="CN32" s="23">
        <f t="shared" si="40"/>
        <v>0</v>
      </c>
      <c r="CO32" s="31"/>
      <c r="CP32" s="31"/>
      <c r="CQ32" s="23"/>
      <c r="CR32" s="31">
        <v>1224.4081999999999</v>
      </c>
      <c r="CS32" s="31">
        <v>0</v>
      </c>
      <c r="CT32" s="23">
        <f t="shared" si="43"/>
        <v>0</v>
      </c>
      <c r="CU32" s="31"/>
      <c r="CV32" s="31"/>
      <c r="CW32" s="23"/>
      <c r="CX32" s="31">
        <v>4961.4468099999995</v>
      </c>
      <c r="CY32" s="31">
        <v>0</v>
      </c>
      <c r="CZ32" s="23">
        <f t="shared" si="47"/>
        <v>0</v>
      </c>
      <c r="DA32" s="31"/>
      <c r="DB32" s="31"/>
      <c r="DC32" s="23"/>
      <c r="DD32" s="31"/>
      <c r="DE32" s="31"/>
      <c r="DF32" s="23"/>
      <c r="DG32" s="31">
        <v>1501.99045</v>
      </c>
      <c r="DH32" s="31">
        <v>1501.99045</v>
      </c>
      <c r="DI32" s="23">
        <f t="shared" si="53"/>
        <v>1</v>
      </c>
      <c r="DJ32" s="31"/>
      <c r="DK32" s="31"/>
      <c r="DL32" s="23"/>
      <c r="DM32" s="31"/>
      <c r="DN32" s="31"/>
      <c r="DO32" s="23"/>
      <c r="DP32" s="31">
        <v>828.91099999999994</v>
      </c>
      <c r="DQ32" s="31">
        <v>828.91099999999994</v>
      </c>
      <c r="DR32" s="23">
        <f t="shared" si="59"/>
        <v>1</v>
      </c>
      <c r="DS32" s="31"/>
      <c r="DT32" s="31"/>
      <c r="DU32" s="31"/>
      <c r="DV32" s="31"/>
      <c r="DW32" s="31"/>
      <c r="DX32" s="23"/>
      <c r="DY32" s="31"/>
      <c r="DZ32" s="31"/>
      <c r="EA32" s="31"/>
      <c r="EB32" s="31"/>
      <c r="EC32" s="31"/>
      <c r="ED32" s="23"/>
      <c r="EE32" s="31"/>
      <c r="EF32" s="31"/>
      <c r="EG32" s="23"/>
      <c r="EH32" s="31">
        <v>7295.1</v>
      </c>
      <c r="EI32" s="31">
        <v>0</v>
      </c>
      <c r="EJ32" s="23">
        <f t="shared" si="70"/>
        <v>0</v>
      </c>
      <c r="EK32" s="31"/>
      <c r="EL32" s="31"/>
      <c r="EM32" s="23"/>
      <c r="EN32" s="31"/>
      <c r="EO32" s="31"/>
      <c r="EP32" s="23"/>
      <c r="EQ32" s="31"/>
      <c r="ER32" s="31"/>
      <c r="ES32" s="31"/>
      <c r="ET32" s="31"/>
      <c r="EU32" s="31"/>
      <c r="EV32" s="23"/>
      <c r="EW32" s="31">
        <v>8519.4089999999997</v>
      </c>
      <c r="EX32" s="31">
        <v>0</v>
      </c>
      <c r="EY32" s="23">
        <f t="shared" si="78"/>
        <v>0</v>
      </c>
      <c r="EZ32" s="31">
        <f t="shared" si="174"/>
        <v>291702.07999999996</v>
      </c>
      <c r="FA32" s="31">
        <f t="shared" si="175"/>
        <v>169570.96137000003</v>
      </c>
      <c r="FB32" s="23">
        <f t="shared" si="79"/>
        <v>0.58131557159277047</v>
      </c>
      <c r="FC32" s="31">
        <v>4194</v>
      </c>
      <c r="FD32" s="31">
        <v>2097</v>
      </c>
      <c r="FE32" s="23">
        <f t="shared" si="81"/>
        <v>0.5</v>
      </c>
      <c r="FF32" s="31">
        <v>202.2</v>
      </c>
      <c r="FG32" s="31">
        <v>101.4</v>
      </c>
      <c r="FH32" s="23">
        <f t="shared" si="83"/>
        <v>0.50148367952522266</v>
      </c>
      <c r="FI32" s="31">
        <v>385.6</v>
      </c>
      <c r="FJ32" s="31">
        <v>336.21520000000004</v>
      </c>
      <c r="FK32" s="23">
        <f t="shared" si="85"/>
        <v>0.87192738589211627</v>
      </c>
      <c r="FL32" s="31"/>
      <c r="FM32" s="31"/>
      <c r="FN32" s="23"/>
      <c r="FO32" s="31"/>
      <c r="FP32" s="31"/>
      <c r="FQ32" s="23"/>
      <c r="FR32" s="31"/>
      <c r="FS32" s="31"/>
      <c r="FT32" s="23"/>
      <c r="FU32" s="31"/>
      <c r="FV32" s="31"/>
      <c r="FW32" s="23"/>
      <c r="FX32" s="31"/>
      <c r="FY32" s="31"/>
      <c r="FZ32" s="23"/>
      <c r="GA32" s="31">
        <v>54605.599999999999</v>
      </c>
      <c r="GB32" s="31">
        <v>36536.830999999998</v>
      </c>
      <c r="GC32" s="23">
        <f t="shared" si="97"/>
        <v>0.6691041028758955</v>
      </c>
      <c r="GD32" s="31">
        <v>531.20000000000005</v>
      </c>
      <c r="GE32" s="31">
        <v>228.2</v>
      </c>
      <c r="GF32" s="23">
        <f t="shared" si="99"/>
        <v>0.42959337349397586</v>
      </c>
      <c r="GG32" s="31">
        <v>203722.7</v>
      </c>
      <c r="GH32" s="31">
        <v>116013.246</v>
      </c>
      <c r="GI32" s="23">
        <f t="shared" si="101"/>
        <v>0.56946646593629469</v>
      </c>
      <c r="GJ32" s="31"/>
      <c r="GK32" s="31"/>
      <c r="GL32" s="23"/>
      <c r="GM32" s="31">
        <v>3945.2</v>
      </c>
      <c r="GN32" s="31">
        <v>1635.1</v>
      </c>
      <c r="GO32" s="23">
        <f t="shared" si="176"/>
        <v>0.4144530061847308</v>
      </c>
      <c r="GP32" s="31">
        <v>1740.48</v>
      </c>
      <c r="GQ32" s="31">
        <v>1740.48</v>
      </c>
      <c r="GR32" s="23">
        <f t="shared" si="106"/>
        <v>1</v>
      </c>
      <c r="GS32" s="31">
        <v>91.1</v>
      </c>
      <c r="GT32" s="31">
        <v>40</v>
      </c>
      <c r="GU32" s="23">
        <f t="shared" si="108"/>
        <v>0.43907793633369924</v>
      </c>
      <c r="GV32" s="31">
        <v>17203.5</v>
      </c>
      <c r="GW32" s="31">
        <v>8347.0961700000007</v>
      </c>
      <c r="GX32" s="23">
        <f t="shared" si="110"/>
        <v>0.48519755689249283</v>
      </c>
      <c r="GY32" s="31">
        <v>2658.2</v>
      </c>
      <c r="GZ32" s="31">
        <v>1175.9000000000001</v>
      </c>
      <c r="HA32" s="23">
        <f t="shared" si="112"/>
        <v>0.44236701527349342</v>
      </c>
      <c r="HB32" s="31"/>
      <c r="HC32" s="31"/>
      <c r="HD32" s="23"/>
      <c r="HE32" s="31"/>
      <c r="HF32" s="31"/>
      <c r="HG32" s="23"/>
      <c r="HH32" s="31"/>
      <c r="HI32" s="31"/>
      <c r="HJ32" s="23"/>
      <c r="HK32" s="31">
        <v>1882.3</v>
      </c>
      <c r="HL32" s="31">
        <v>941.2</v>
      </c>
      <c r="HM32" s="23">
        <f t="shared" si="120"/>
        <v>0.50002656324709138</v>
      </c>
      <c r="HN32" s="31"/>
      <c r="HO32" s="31"/>
      <c r="HP32" s="23"/>
      <c r="HQ32" s="31">
        <v>4.4000000000000004</v>
      </c>
      <c r="HR32" s="31">
        <v>2.2000000000000002</v>
      </c>
      <c r="HS32" s="23">
        <f t="shared" si="123"/>
        <v>0.5</v>
      </c>
      <c r="HT32" s="31"/>
      <c r="HU32" s="31"/>
      <c r="HV32" s="23"/>
      <c r="HW32" s="31"/>
      <c r="HX32" s="31"/>
      <c r="HY32" s="23"/>
      <c r="HZ32" s="31">
        <v>535.6</v>
      </c>
      <c r="IA32" s="31">
        <v>376.09300000000002</v>
      </c>
      <c r="IB32" s="23">
        <f t="shared" si="129"/>
        <v>0.70219006721433908</v>
      </c>
      <c r="IC32" s="31">
        <f t="shared" si="181"/>
        <v>6470</v>
      </c>
      <c r="ID32" s="31">
        <f t="shared" si="182"/>
        <v>0</v>
      </c>
      <c r="IE32" s="23">
        <f t="shared" si="131"/>
        <v>0</v>
      </c>
      <c r="IF32" s="31"/>
      <c r="IG32" s="31"/>
      <c r="IH32" s="23"/>
      <c r="II32" s="31">
        <v>2970</v>
      </c>
      <c r="IJ32" s="31">
        <v>0</v>
      </c>
      <c r="IK32" s="23">
        <f t="shared" si="134"/>
        <v>0</v>
      </c>
      <c r="IL32" s="31"/>
      <c r="IM32" s="31"/>
      <c r="IN32" s="23"/>
      <c r="IO32" s="31"/>
      <c r="IP32" s="31"/>
      <c r="IQ32" s="23"/>
      <c r="IR32" s="31"/>
      <c r="IS32" s="31"/>
      <c r="IT32" s="23"/>
      <c r="IU32" s="31"/>
      <c r="IV32" s="24"/>
      <c r="IW32" s="23"/>
      <c r="IX32" s="31"/>
      <c r="IY32" s="31"/>
      <c r="IZ32" s="23"/>
      <c r="JA32" s="31">
        <v>3500</v>
      </c>
      <c r="JB32" s="31">
        <v>0</v>
      </c>
      <c r="JC32" s="23">
        <f t="shared" si="144"/>
        <v>0</v>
      </c>
      <c r="JD32" s="31"/>
      <c r="JE32" s="31"/>
      <c r="JF32" s="23"/>
      <c r="JG32" s="31"/>
      <c r="JH32" s="31"/>
      <c r="JI32" s="23"/>
      <c r="JJ32" s="31"/>
      <c r="JK32" s="31"/>
      <c r="JL32" s="23"/>
      <c r="JM32" s="31"/>
      <c r="JN32" s="31"/>
      <c r="JO32" s="23"/>
      <c r="JP32" s="31"/>
      <c r="JQ32" s="31"/>
      <c r="JR32" s="23"/>
      <c r="JS32" s="31"/>
      <c r="JT32" s="31"/>
      <c r="JU32" s="23"/>
      <c r="JV32" s="31"/>
      <c r="JW32" s="31"/>
      <c r="JX32" s="23"/>
      <c r="JY32" s="31"/>
      <c r="JZ32" s="31"/>
      <c r="KA32" s="23"/>
      <c r="KB32" s="31"/>
      <c r="KC32" s="31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31"/>
      <c r="KO32" s="31"/>
      <c r="KP32" s="23"/>
      <c r="KQ32" s="31"/>
      <c r="KR32" s="31"/>
      <c r="KS32" s="23"/>
      <c r="KT32" s="31"/>
      <c r="KU32" s="31"/>
      <c r="KV32" s="23"/>
      <c r="KW32" s="31">
        <f t="shared" si="177"/>
        <v>536078.50136999995</v>
      </c>
      <c r="KX32" s="31">
        <f t="shared" si="178"/>
        <v>303776.12782000005</v>
      </c>
      <c r="KY32" s="23">
        <f t="shared" si="169"/>
        <v>0.56666351484655897</v>
      </c>
    </row>
    <row r="33" spans="1:311" x14ac:dyDescent="0.25">
      <c r="A33" s="30" t="s">
        <v>236</v>
      </c>
      <c r="B33" s="28" t="s">
        <v>193</v>
      </c>
      <c r="C33" s="15">
        <f t="shared" si="179"/>
        <v>180968.1</v>
      </c>
      <c r="D33" s="15">
        <f t="shared" si="180"/>
        <v>126505.5</v>
      </c>
      <c r="E33" s="14">
        <f t="shared" si="170"/>
        <v>0.69904861685567787</v>
      </c>
      <c r="F33" s="31"/>
      <c r="G33" s="31"/>
      <c r="H33" s="23"/>
      <c r="I33" s="31">
        <v>173311</v>
      </c>
      <c r="J33" s="31">
        <v>126190.5</v>
      </c>
      <c r="K33" s="23">
        <f t="shared" si="171"/>
        <v>0.72811593032179145</v>
      </c>
      <c r="L33" s="31">
        <v>7657.1</v>
      </c>
      <c r="M33" s="31">
        <v>315</v>
      </c>
      <c r="N33" s="23">
        <f t="shared" si="1"/>
        <v>4.1138289953115408E-2</v>
      </c>
      <c r="O33" s="31"/>
      <c r="P33" s="31"/>
      <c r="Q33" s="23"/>
      <c r="R33" s="15">
        <f t="shared" si="172"/>
        <v>306226.59522000002</v>
      </c>
      <c r="S33" s="15">
        <f t="shared" si="173"/>
        <v>104312.09641</v>
      </c>
      <c r="T33" s="14">
        <f t="shared" si="3"/>
        <v>0.34063695981421815</v>
      </c>
      <c r="U33" s="31">
        <v>147497.1</v>
      </c>
      <c r="V33" s="31">
        <v>77570.7</v>
      </c>
      <c r="W33" s="23">
        <f t="shared" si="5"/>
        <v>0.52591339083954869</v>
      </c>
      <c r="X33" s="31">
        <v>8552.6</v>
      </c>
      <c r="Y33" s="31">
        <v>3954.2</v>
      </c>
      <c r="Z33" s="23">
        <f t="shared" si="7"/>
        <v>0.46233893786684749</v>
      </c>
      <c r="AA33" s="31"/>
      <c r="AB33" s="31"/>
      <c r="AC33" s="23"/>
      <c r="AD33" s="31"/>
      <c r="AE33" s="31"/>
      <c r="AF33" s="23"/>
      <c r="AG33" s="31"/>
      <c r="AH33" s="31"/>
      <c r="AI33" s="31"/>
      <c r="AJ33" s="31"/>
      <c r="AK33" s="31"/>
      <c r="AL33" s="23"/>
      <c r="AM33" s="31"/>
      <c r="AN33" s="31"/>
      <c r="AO33" s="31"/>
      <c r="AP33" s="31">
        <v>2844.2</v>
      </c>
      <c r="AQ33" s="31">
        <v>0</v>
      </c>
      <c r="AR33" s="23">
        <f t="shared" si="9"/>
        <v>0</v>
      </c>
      <c r="AS33" s="31"/>
      <c r="AT33" s="31"/>
      <c r="AU33" s="31"/>
      <c r="AV33" s="31"/>
      <c r="AW33" s="31"/>
      <c r="AX33" s="23"/>
      <c r="AY33" s="31">
        <v>16515.5</v>
      </c>
      <c r="AZ33" s="31">
        <v>0</v>
      </c>
      <c r="BA33" s="23">
        <f t="shared" si="14"/>
        <v>0</v>
      </c>
      <c r="BB33" s="31"/>
      <c r="BC33" s="31"/>
      <c r="BD33" s="23"/>
      <c r="BE33" s="31">
        <v>68050.929499999998</v>
      </c>
      <c r="BF33" s="31">
        <v>0</v>
      </c>
      <c r="BG33" s="23">
        <f t="shared" si="18"/>
        <v>0</v>
      </c>
      <c r="BH33" s="31"/>
      <c r="BI33" s="31"/>
      <c r="BJ33" s="23"/>
      <c r="BK33" s="31"/>
      <c r="BL33" s="31"/>
      <c r="BM33" s="23"/>
      <c r="BN33" s="31"/>
      <c r="BO33" s="31"/>
      <c r="BP33" s="23"/>
      <c r="BQ33" s="31"/>
      <c r="BR33" s="31"/>
      <c r="BS33" s="23"/>
      <c r="BT33" s="31">
        <v>1603.76</v>
      </c>
      <c r="BU33" s="31">
        <v>0</v>
      </c>
      <c r="BV33" s="23">
        <f t="shared" si="28"/>
        <v>0</v>
      </c>
      <c r="BW33" s="31"/>
      <c r="BX33" s="31"/>
      <c r="BY33" s="23"/>
      <c r="BZ33" s="31">
        <v>1932.1214</v>
      </c>
      <c r="CA33" s="31">
        <v>0</v>
      </c>
      <c r="CB33" s="23">
        <f t="shared" si="32"/>
        <v>0</v>
      </c>
      <c r="CC33" s="31"/>
      <c r="CD33" s="31"/>
      <c r="CE33" s="23"/>
      <c r="CF33" s="31">
        <v>2142</v>
      </c>
      <c r="CG33" s="31">
        <v>0</v>
      </c>
      <c r="CH33" s="23">
        <f t="shared" si="36"/>
        <v>0</v>
      </c>
      <c r="CI33" s="31">
        <v>3548.6</v>
      </c>
      <c r="CJ33" s="31">
        <v>2434.3000000000002</v>
      </c>
      <c r="CK33" s="23">
        <f t="shared" si="38"/>
        <v>0.6859888406695599</v>
      </c>
      <c r="CL33" s="31">
        <v>55.721910000000001</v>
      </c>
      <c r="CM33" s="31">
        <v>0</v>
      </c>
      <c r="CN33" s="23">
        <f t="shared" si="40"/>
        <v>0</v>
      </c>
      <c r="CO33" s="31"/>
      <c r="CP33" s="31"/>
      <c r="CQ33" s="23"/>
      <c r="CR33" s="31"/>
      <c r="CS33" s="31"/>
      <c r="CT33" s="23"/>
      <c r="CU33" s="31"/>
      <c r="CV33" s="31"/>
      <c r="CW33" s="23"/>
      <c r="CX33" s="31">
        <v>8457.84</v>
      </c>
      <c r="CY33" s="31">
        <v>0</v>
      </c>
      <c r="CZ33" s="23">
        <f t="shared" si="47"/>
        <v>0</v>
      </c>
      <c r="DA33" s="31"/>
      <c r="DB33" s="31"/>
      <c r="DC33" s="23"/>
      <c r="DD33" s="31"/>
      <c r="DE33" s="31"/>
      <c r="DF33" s="23"/>
      <c r="DG33" s="31">
        <v>773.89641000000006</v>
      </c>
      <c r="DH33" s="31">
        <v>773.89641000000006</v>
      </c>
      <c r="DI33" s="23">
        <f t="shared" si="53"/>
        <v>1</v>
      </c>
      <c r="DJ33" s="31"/>
      <c r="DK33" s="31"/>
      <c r="DL33" s="23"/>
      <c r="DM33" s="31"/>
      <c r="DN33" s="31"/>
      <c r="DO33" s="23"/>
      <c r="DP33" s="31"/>
      <c r="DQ33" s="31"/>
      <c r="DR33" s="23"/>
      <c r="DS33" s="31"/>
      <c r="DT33" s="31"/>
      <c r="DU33" s="31"/>
      <c r="DV33" s="31"/>
      <c r="DW33" s="31"/>
      <c r="DX33" s="23"/>
      <c r="DY33" s="31"/>
      <c r="DZ33" s="31"/>
      <c r="EA33" s="31"/>
      <c r="EB33" s="31"/>
      <c r="EC33" s="31"/>
      <c r="ED33" s="23"/>
      <c r="EE33" s="31">
        <v>909.25</v>
      </c>
      <c r="EF33" s="31">
        <v>0</v>
      </c>
      <c r="EG33" s="23">
        <f t="shared" si="68"/>
        <v>0</v>
      </c>
      <c r="EH33" s="31">
        <v>33560</v>
      </c>
      <c r="EI33" s="31">
        <v>19579</v>
      </c>
      <c r="EJ33" s="23">
        <f t="shared" si="70"/>
        <v>0.58340286054827173</v>
      </c>
      <c r="EK33" s="31"/>
      <c r="EL33" s="31"/>
      <c r="EM33" s="23"/>
      <c r="EN33" s="31"/>
      <c r="EO33" s="31"/>
      <c r="EP33" s="23"/>
      <c r="EQ33" s="31"/>
      <c r="ER33" s="31"/>
      <c r="ES33" s="31"/>
      <c r="ET33" s="31"/>
      <c r="EU33" s="31"/>
      <c r="EV33" s="23"/>
      <c r="EW33" s="31">
        <v>9783.0759999999991</v>
      </c>
      <c r="EX33" s="31">
        <v>0</v>
      </c>
      <c r="EY33" s="23">
        <f t="shared" si="78"/>
        <v>0</v>
      </c>
      <c r="EZ33" s="31">
        <f t="shared" si="174"/>
        <v>408732.43999999994</v>
      </c>
      <c r="FA33" s="31">
        <f t="shared" si="175"/>
        <v>232812.07925000004</v>
      </c>
      <c r="FB33" s="23">
        <f t="shared" si="79"/>
        <v>0.56959530603932507</v>
      </c>
      <c r="FC33" s="31">
        <v>4827</v>
      </c>
      <c r="FD33" s="31">
        <v>2413.8000000000002</v>
      </c>
      <c r="FE33" s="23">
        <f t="shared" si="81"/>
        <v>0.50006215040397761</v>
      </c>
      <c r="FF33" s="31">
        <v>303.3</v>
      </c>
      <c r="FG33" s="31">
        <v>151.80000000000001</v>
      </c>
      <c r="FH33" s="23">
        <f t="shared" si="83"/>
        <v>0.50049455984174085</v>
      </c>
      <c r="FI33" s="31">
        <v>429.8</v>
      </c>
      <c r="FJ33" s="31">
        <v>191.994</v>
      </c>
      <c r="FK33" s="23">
        <f t="shared" si="85"/>
        <v>0.44670544439274079</v>
      </c>
      <c r="FL33" s="31"/>
      <c r="FM33" s="31"/>
      <c r="FN33" s="23"/>
      <c r="FO33" s="31"/>
      <c r="FP33" s="31"/>
      <c r="FQ33" s="23"/>
      <c r="FR33" s="31">
        <v>1880</v>
      </c>
      <c r="FS33" s="31">
        <v>1708.7039199999999</v>
      </c>
      <c r="FT33" s="23">
        <f t="shared" si="91"/>
        <v>0.90888506382978718</v>
      </c>
      <c r="FU33" s="31"/>
      <c r="FV33" s="31"/>
      <c r="FW33" s="23"/>
      <c r="FX33" s="31">
        <v>1.3</v>
      </c>
      <c r="FY33" s="31">
        <v>0</v>
      </c>
      <c r="FZ33" s="23">
        <f t="shared" si="95"/>
        <v>0</v>
      </c>
      <c r="GA33" s="31">
        <v>86785</v>
      </c>
      <c r="GB33" s="31">
        <v>43152.468000000001</v>
      </c>
      <c r="GC33" s="23">
        <f t="shared" si="97"/>
        <v>0.49723417641297463</v>
      </c>
      <c r="GD33" s="31">
        <v>1609.2</v>
      </c>
      <c r="GE33" s="31">
        <v>497.2</v>
      </c>
      <c r="GF33" s="23">
        <f t="shared" si="99"/>
        <v>0.30897340293313447</v>
      </c>
      <c r="GG33" s="31">
        <v>279501.5</v>
      </c>
      <c r="GH33" s="31">
        <v>167652.57</v>
      </c>
      <c r="GI33" s="23">
        <f t="shared" si="101"/>
        <v>0.59982708500669946</v>
      </c>
      <c r="GJ33" s="31">
        <v>214.5</v>
      </c>
      <c r="GK33" s="31">
        <v>103.17</v>
      </c>
      <c r="GL33" s="23">
        <f t="shared" si="103"/>
        <v>0.48097902097902101</v>
      </c>
      <c r="GM33" s="31">
        <v>4881.6000000000004</v>
      </c>
      <c r="GN33" s="31">
        <v>2112</v>
      </c>
      <c r="GO33" s="23">
        <f t="shared" si="176"/>
        <v>0.43264503441494589</v>
      </c>
      <c r="GP33" s="31">
        <v>3575.04</v>
      </c>
      <c r="GQ33" s="31">
        <v>3575.04</v>
      </c>
      <c r="GR33" s="23">
        <f t="shared" si="106"/>
        <v>1</v>
      </c>
      <c r="GS33" s="31">
        <v>121.5</v>
      </c>
      <c r="GT33" s="31">
        <v>42.7</v>
      </c>
      <c r="GU33" s="23">
        <f t="shared" si="108"/>
        <v>0.35144032921810703</v>
      </c>
      <c r="GV33" s="31">
        <v>17847.5</v>
      </c>
      <c r="GW33" s="31">
        <v>8439.4433300000001</v>
      </c>
      <c r="GX33" s="23">
        <f t="shared" si="110"/>
        <v>0.47286417313349211</v>
      </c>
      <c r="GY33" s="31">
        <v>3500.6</v>
      </c>
      <c r="GZ33" s="31">
        <v>1193.7</v>
      </c>
      <c r="HA33" s="23">
        <f t="shared" si="112"/>
        <v>0.34099868593955324</v>
      </c>
      <c r="HB33" s="31"/>
      <c r="HC33" s="31"/>
      <c r="HD33" s="23"/>
      <c r="HE33" s="31"/>
      <c r="HF33" s="31"/>
      <c r="HG33" s="23"/>
      <c r="HH33" s="31"/>
      <c r="HI33" s="31"/>
      <c r="HJ33" s="23"/>
      <c r="HK33" s="31">
        <v>2641.4</v>
      </c>
      <c r="HL33" s="31">
        <v>1320.75</v>
      </c>
      <c r="HM33" s="23">
        <f t="shared" si="120"/>
        <v>0.50001892935564474</v>
      </c>
      <c r="HN33" s="31"/>
      <c r="HO33" s="31"/>
      <c r="HP33" s="23"/>
      <c r="HQ33" s="31">
        <v>3</v>
      </c>
      <c r="HR33" s="31">
        <v>1.5</v>
      </c>
      <c r="HS33" s="23">
        <f t="shared" si="123"/>
        <v>0.5</v>
      </c>
      <c r="HT33" s="31"/>
      <c r="HU33" s="31"/>
      <c r="HV33" s="23"/>
      <c r="HW33" s="31"/>
      <c r="HX33" s="31"/>
      <c r="HY33" s="23"/>
      <c r="HZ33" s="31">
        <v>610.20000000000005</v>
      </c>
      <c r="IA33" s="31">
        <v>255.24</v>
      </c>
      <c r="IB33" s="23">
        <f t="shared" si="129"/>
        <v>0.41828908554572269</v>
      </c>
      <c r="IC33" s="31">
        <f t="shared" si="181"/>
        <v>39464.603999999999</v>
      </c>
      <c r="ID33" s="31">
        <f t="shared" si="182"/>
        <v>0</v>
      </c>
      <c r="IE33" s="23">
        <f t="shared" si="131"/>
        <v>0</v>
      </c>
      <c r="IF33" s="31"/>
      <c r="IG33" s="31"/>
      <c r="IH33" s="23"/>
      <c r="II33" s="31">
        <v>2970</v>
      </c>
      <c r="IJ33" s="31">
        <v>0</v>
      </c>
      <c r="IK33" s="23">
        <f t="shared" si="134"/>
        <v>0</v>
      </c>
      <c r="IL33" s="31"/>
      <c r="IM33" s="31"/>
      <c r="IN33" s="23"/>
      <c r="IO33" s="31">
        <v>8408.3880800000006</v>
      </c>
      <c r="IP33" s="31">
        <v>0</v>
      </c>
      <c r="IQ33" s="23">
        <f t="shared" si="136"/>
        <v>0</v>
      </c>
      <c r="IR33" s="31">
        <v>84.931920000000005</v>
      </c>
      <c r="IS33" s="31">
        <v>0</v>
      </c>
      <c r="IT33" s="23">
        <f t="shared" si="138"/>
        <v>0</v>
      </c>
      <c r="IU33" s="31">
        <v>15841.27111</v>
      </c>
      <c r="IV33" s="24">
        <v>0</v>
      </c>
      <c r="IW33" s="23">
        <f t="shared" si="140"/>
        <v>0</v>
      </c>
      <c r="IX33" s="31"/>
      <c r="IY33" s="31"/>
      <c r="IZ33" s="23"/>
      <c r="JA33" s="31">
        <v>3000</v>
      </c>
      <c r="JB33" s="31">
        <v>0</v>
      </c>
      <c r="JC33" s="23">
        <f t="shared" si="144"/>
        <v>0</v>
      </c>
      <c r="JD33" s="31">
        <v>160.01289000000003</v>
      </c>
      <c r="JE33" s="31">
        <v>0</v>
      </c>
      <c r="JF33" s="23">
        <f t="shared" si="146"/>
        <v>0</v>
      </c>
      <c r="JG33" s="31"/>
      <c r="JH33" s="31"/>
      <c r="JI33" s="23"/>
      <c r="JJ33" s="31"/>
      <c r="JK33" s="31"/>
      <c r="JL33" s="23"/>
      <c r="JM33" s="31"/>
      <c r="JN33" s="31"/>
      <c r="JO33" s="23"/>
      <c r="JP33" s="31"/>
      <c r="JQ33" s="31"/>
      <c r="JR33" s="23"/>
      <c r="JS33" s="31">
        <v>8910</v>
      </c>
      <c r="JT33" s="31">
        <v>0</v>
      </c>
      <c r="JU33" s="23">
        <f t="shared" si="156"/>
        <v>0</v>
      </c>
      <c r="JV33" s="31"/>
      <c r="JW33" s="31"/>
      <c r="JX33" s="23"/>
      <c r="JY33" s="31">
        <v>90</v>
      </c>
      <c r="JZ33" s="31">
        <v>0</v>
      </c>
      <c r="KA33" s="23">
        <f t="shared" si="160"/>
        <v>0</v>
      </c>
      <c r="KB33" s="31"/>
      <c r="KC33" s="31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31"/>
      <c r="KO33" s="31"/>
      <c r="KP33" s="23"/>
      <c r="KQ33" s="31"/>
      <c r="KR33" s="31"/>
      <c r="KS33" s="23"/>
      <c r="KT33" s="31"/>
      <c r="KU33" s="31"/>
      <c r="KV33" s="23"/>
      <c r="KW33" s="31">
        <f t="shared" si="177"/>
        <v>935391.73921999999</v>
      </c>
      <c r="KX33" s="31">
        <f t="shared" si="178"/>
        <v>463629.67566000007</v>
      </c>
      <c r="KY33" s="23">
        <f t="shared" si="169"/>
        <v>0.495652950759015</v>
      </c>
    </row>
    <row r="34" spans="1:311" x14ac:dyDescent="0.25">
      <c r="A34" s="30" t="s">
        <v>237</v>
      </c>
      <c r="B34" s="28" t="s">
        <v>194</v>
      </c>
      <c r="C34" s="15">
        <f t="shared" si="179"/>
        <v>264464.40000000002</v>
      </c>
      <c r="D34" s="15">
        <f t="shared" si="180"/>
        <v>186484.08491999999</v>
      </c>
      <c r="E34" s="14">
        <f t="shared" si="170"/>
        <v>0.70513870645727739</v>
      </c>
      <c r="F34" s="31"/>
      <c r="G34" s="31"/>
      <c r="H34" s="23"/>
      <c r="I34" s="31">
        <v>240954</v>
      </c>
      <c r="J34" s="31">
        <v>182434.3</v>
      </c>
      <c r="K34" s="23">
        <f t="shared" si="171"/>
        <v>0.75713331175245058</v>
      </c>
      <c r="L34" s="31">
        <v>23510.400000000001</v>
      </c>
      <c r="M34" s="31">
        <v>4049.7849200000001</v>
      </c>
      <c r="N34" s="23">
        <f t="shared" si="1"/>
        <v>0.17225504117326798</v>
      </c>
      <c r="O34" s="31"/>
      <c r="P34" s="31"/>
      <c r="Q34" s="23"/>
      <c r="R34" s="15">
        <f t="shared" si="172"/>
        <v>232264.01667000004</v>
      </c>
      <c r="S34" s="15">
        <f t="shared" si="173"/>
        <v>50030.9</v>
      </c>
      <c r="T34" s="14">
        <f t="shared" si="3"/>
        <v>0.21540529918193804</v>
      </c>
      <c r="U34" s="31">
        <v>92156.6</v>
      </c>
      <c r="V34" s="31">
        <v>48466.400000000001</v>
      </c>
      <c r="W34" s="23">
        <f t="shared" si="5"/>
        <v>0.52591349941295573</v>
      </c>
      <c r="X34" s="31">
        <v>11048.6</v>
      </c>
      <c r="Y34" s="31">
        <v>807.2</v>
      </c>
      <c r="Z34" s="23">
        <f t="shared" si="7"/>
        <v>7.3059030103361511E-2</v>
      </c>
      <c r="AA34" s="31"/>
      <c r="AB34" s="31"/>
      <c r="AC34" s="23"/>
      <c r="AD34" s="31"/>
      <c r="AE34" s="31"/>
      <c r="AF34" s="23"/>
      <c r="AG34" s="31"/>
      <c r="AH34" s="31"/>
      <c r="AI34" s="31"/>
      <c r="AJ34" s="31"/>
      <c r="AK34" s="31"/>
      <c r="AL34" s="23"/>
      <c r="AM34" s="31"/>
      <c r="AN34" s="31"/>
      <c r="AO34" s="31"/>
      <c r="AP34" s="31"/>
      <c r="AQ34" s="31"/>
      <c r="AR34" s="23"/>
      <c r="AS34" s="31"/>
      <c r="AT34" s="31"/>
      <c r="AU34" s="31"/>
      <c r="AV34" s="31"/>
      <c r="AW34" s="31"/>
      <c r="AX34" s="23"/>
      <c r="AY34" s="31"/>
      <c r="AZ34" s="31"/>
      <c r="BA34" s="23"/>
      <c r="BB34" s="31"/>
      <c r="BC34" s="31"/>
      <c r="BD34" s="23"/>
      <c r="BE34" s="31">
        <v>71861.349499999997</v>
      </c>
      <c r="BF34" s="31">
        <v>0</v>
      </c>
      <c r="BG34" s="23">
        <f t="shared" si="18"/>
        <v>0</v>
      </c>
      <c r="BH34" s="31"/>
      <c r="BI34" s="31"/>
      <c r="BJ34" s="23"/>
      <c r="BK34" s="31">
        <v>19164.900000000001</v>
      </c>
      <c r="BL34" s="31">
        <v>0</v>
      </c>
      <c r="BM34" s="23">
        <f t="shared" si="22"/>
        <v>0</v>
      </c>
      <c r="BN34" s="31">
        <v>9114.7422599999991</v>
      </c>
      <c r="BO34" s="31">
        <v>0</v>
      </c>
      <c r="BP34" s="23">
        <f>BO34/BN34</f>
        <v>0</v>
      </c>
      <c r="BQ34" s="31"/>
      <c r="BR34" s="31"/>
      <c r="BS34" s="23"/>
      <c r="BT34" s="31"/>
      <c r="BU34" s="31"/>
      <c r="BV34" s="23"/>
      <c r="BW34" s="31"/>
      <c r="BX34" s="31"/>
      <c r="BY34" s="23"/>
      <c r="BZ34" s="31">
        <v>1932.1576</v>
      </c>
      <c r="CA34" s="31">
        <v>0</v>
      </c>
      <c r="CB34" s="23">
        <f t="shared" si="32"/>
        <v>0</v>
      </c>
      <c r="CC34" s="31"/>
      <c r="CD34" s="31"/>
      <c r="CE34" s="23"/>
      <c r="CF34" s="31"/>
      <c r="CG34" s="31"/>
      <c r="CH34" s="23"/>
      <c r="CI34" s="31">
        <v>1424.1</v>
      </c>
      <c r="CJ34" s="31">
        <v>757.3</v>
      </c>
      <c r="CK34" s="23">
        <f t="shared" si="38"/>
        <v>0.53177445404114876</v>
      </c>
      <c r="CL34" s="31">
        <v>72.221910000000008</v>
      </c>
      <c r="CM34" s="31">
        <v>0</v>
      </c>
      <c r="CN34" s="23">
        <f t="shared" si="40"/>
        <v>0</v>
      </c>
      <c r="CO34" s="31"/>
      <c r="CP34" s="31"/>
      <c r="CQ34" s="23"/>
      <c r="CR34" s="31">
        <v>3321.9033999999997</v>
      </c>
      <c r="CS34" s="31">
        <v>0</v>
      </c>
      <c r="CT34" s="23">
        <f t="shared" si="43"/>
        <v>0</v>
      </c>
      <c r="CU34" s="31">
        <v>50</v>
      </c>
      <c r="CV34" s="31">
        <v>0</v>
      </c>
      <c r="CW34" s="23">
        <f t="shared" si="45"/>
        <v>0</v>
      </c>
      <c r="CX34" s="31"/>
      <c r="CY34" s="31"/>
      <c r="CZ34" s="23"/>
      <c r="DA34" s="31"/>
      <c r="DB34" s="31"/>
      <c r="DC34" s="23"/>
      <c r="DD34" s="31"/>
      <c r="DE34" s="31"/>
      <c r="DF34" s="23"/>
      <c r="DG34" s="31"/>
      <c r="DH34" s="31"/>
      <c r="DI34" s="23"/>
      <c r="DJ34" s="31"/>
      <c r="DK34" s="31"/>
      <c r="DL34" s="23"/>
      <c r="DM34" s="31"/>
      <c r="DN34" s="31"/>
      <c r="DO34" s="23"/>
      <c r="DP34" s="31"/>
      <c r="DQ34" s="31"/>
      <c r="DR34" s="23"/>
      <c r="DS34" s="31"/>
      <c r="DT34" s="31"/>
      <c r="DU34" s="31"/>
      <c r="DV34" s="31">
        <v>2282.6999999999998</v>
      </c>
      <c r="DW34" s="31">
        <v>0</v>
      </c>
      <c r="DX34" s="23">
        <f t="shared" si="63"/>
        <v>0</v>
      </c>
      <c r="DY34" s="31"/>
      <c r="DZ34" s="31"/>
      <c r="EA34" s="31"/>
      <c r="EB34" s="31"/>
      <c r="EC34" s="31"/>
      <c r="ED34" s="23"/>
      <c r="EE34" s="31">
        <v>909.25</v>
      </c>
      <c r="EF34" s="31">
        <v>0</v>
      </c>
      <c r="EG34" s="23">
        <f t="shared" si="68"/>
        <v>0</v>
      </c>
      <c r="EH34" s="31">
        <v>10788.4</v>
      </c>
      <c r="EI34" s="31">
        <v>0</v>
      </c>
      <c r="EJ34" s="23">
        <f t="shared" si="70"/>
        <v>0</v>
      </c>
      <c r="EK34" s="31"/>
      <c r="EL34" s="31"/>
      <c r="EM34" s="23"/>
      <c r="EN34" s="31"/>
      <c r="EO34" s="31"/>
      <c r="EP34" s="23"/>
      <c r="EQ34" s="31"/>
      <c r="ER34" s="31"/>
      <c r="ES34" s="31"/>
      <c r="ET34" s="31"/>
      <c r="EU34" s="31"/>
      <c r="EV34" s="23"/>
      <c r="EW34" s="31">
        <v>8137.0919999999996</v>
      </c>
      <c r="EX34" s="31">
        <v>0</v>
      </c>
      <c r="EY34" s="23">
        <f t="shared" si="78"/>
        <v>0</v>
      </c>
      <c r="EZ34" s="31">
        <f t="shared" si="174"/>
        <v>722274.97730999999</v>
      </c>
      <c r="FA34" s="31">
        <f t="shared" si="175"/>
        <v>370938.56909</v>
      </c>
      <c r="FB34" s="23">
        <f t="shared" si="79"/>
        <v>0.51356973554795238</v>
      </c>
      <c r="FC34" s="31">
        <v>9586</v>
      </c>
      <c r="FD34" s="31">
        <v>4592.8</v>
      </c>
      <c r="FE34" s="23">
        <f t="shared" si="81"/>
        <v>0.47911537659086167</v>
      </c>
      <c r="FF34" s="31">
        <v>387.5</v>
      </c>
      <c r="FG34" s="31">
        <v>230.6</v>
      </c>
      <c r="FH34" s="23">
        <f t="shared" si="83"/>
        <v>0.59509677419354834</v>
      </c>
      <c r="FI34" s="31">
        <v>426.4</v>
      </c>
      <c r="FJ34" s="31">
        <v>195.48222000000001</v>
      </c>
      <c r="FK34" s="23">
        <f t="shared" si="85"/>
        <v>0.45844798311444657</v>
      </c>
      <c r="FL34" s="31"/>
      <c r="FM34" s="31"/>
      <c r="FN34" s="23"/>
      <c r="FO34" s="31"/>
      <c r="FP34" s="31"/>
      <c r="FQ34" s="23"/>
      <c r="FR34" s="31">
        <v>4999.75731</v>
      </c>
      <c r="FS34" s="31">
        <v>4999.75731</v>
      </c>
      <c r="FT34" s="23">
        <f t="shared" si="91"/>
        <v>1</v>
      </c>
      <c r="FU34" s="31">
        <v>10.4</v>
      </c>
      <c r="FV34" s="31">
        <v>0</v>
      </c>
      <c r="FW34" s="23">
        <f t="shared" si="93"/>
        <v>0</v>
      </c>
      <c r="FX34" s="31">
        <v>1.9</v>
      </c>
      <c r="FY34" s="31">
        <v>0</v>
      </c>
      <c r="FZ34" s="23">
        <f t="shared" si="95"/>
        <v>0</v>
      </c>
      <c r="GA34" s="31">
        <v>178014.9</v>
      </c>
      <c r="GB34" s="31">
        <v>88568.164999999994</v>
      </c>
      <c r="GC34" s="23">
        <f t="shared" si="97"/>
        <v>0.49753231330635805</v>
      </c>
      <c r="GD34" s="31">
        <v>1171.8</v>
      </c>
      <c r="GE34" s="31">
        <v>329.2</v>
      </c>
      <c r="GF34" s="23">
        <f t="shared" si="99"/>
        <v>0.28093531319337772</v>
      </c>
      <c r="GG34" s="31">
        <v>457885.3</v>
      </c>
      <c r="GH34" s="31">
        <v>239604.8</v>
      </c>
      <c r="GI34" s="23">
        <f t="shared" si="101"/>
        <v>0.52328563507061698</v>
      </c>
      <c r="GJ34" s="31">
        <v>482.9</v>
      </c>
      <c r="GK34" s="31">
        <v>239.9</v>
      </c>
      <c r="GL34" s="23">
        <f t="shared" si="103"/>
        <v>0.49679022571961073</v>
      </c>
      <c r="GM34" s="31">
        <v>3407.6</v>
      </c>
      <c r="GN34" s="31">
        <v>1459.9</v>
      </c>
      <c r="GO34" s="23">
        <f t="shared" si="176"/>
        <v>0.42842469773447589</v>
      </c>
      <c r="GP34" s="31">
        <v>4384.62</v>
      </c>
      <c r="GQ34" s="31">
        <v>3661.89</v>
      </c>
      <c r="GR34" s="23">
        <f t="shared" si="106"/>
        <v>0.8351670156136678</v>
      </c>
      <c r="GS34" s="31">
        <v>91.1</v>
      </c>
      <c r="GT34" s="31">
        <v>37.299999999999997</v>
      </c>
      <c r="GU34" s="23">
        <f t="shared" si="108"/>
        <v>0.40944017563117452</v>
      </c>
      <c r="GV34" s="31">
        <v>48195.4</v>
      </c>
      <c r="GW34" s="31">
        <v>20281.173559999999</v>
      </c>
      <c r="GX34" s="23">
        <f t="shared" si="110"/>
        <v>0.42081139610834228</v>
      </c>
      <c r="GY34" s="31">
        <v>6776.6</v>
      </c>
      <c r="GZ34" s="31">
        <v>3841</v>
      </c>
      <c r="HA34" s="23">
        <f t="shared" si="112"/>
        <v>0.56680341174040072</v>
      </c>
      <c r="HB34" s="31"/>
      <c r="HC34" s="31"/>
      <c r="HD34" s="23"/>
      <c r="HE34" s="31"/>
      <c r="HF34" s="31"/>
      <c r="HG34" s="23"/>
      <c r="HH34" s="31"/>
      <c r="HI34" s="31"/>
      <c r="HJ34" s="23"/>
      <c r="HK34" s="31">
        <v>4939.8</v>
      </c>
      <c r="HL34" s="31">
        <v>2470</v>
      </c>
      <c r="HM34" s="23">
        <f t="shared" si="120"/>
        <v>0.50002024373456411</v>
      </c>
      <c r="HN34" s="31"/>
      <c r="HO34" s="31"/>
      <c r="HP34" s="23"/>
      <c r="HQ34" s="31">
        <v>11.4</v>
      </c>
      <c r="HR34" s="31">
        <v>5.6</v>
      </c>
      <c r="HS34" s="23">
        <f t="shared" si="123"/>
        <v>0.49122807017543857</v>
      </c>
      <c r="HT34" s="31"/>
      <c r="HU34" s="31"/>
      <c r="HV34" s="23"/>
      <c r="HW34" s="31"/>
      <c r="HX34" s="31"/>
      <c r="HY34" s="23"/>
      <c r="HZ34" s="31">
        <v>1501.6</v>
      </c>
      <c r="IA34" s="31">
        <v>421.00099999999998</v>
      </c>
      <c r="IB34" s="23">
        <f t="shared" si="129"/>
        <v>0.28036827384123603</v>
      </c>
      <c r="IC34" s="31">
        <f t="shared" si="181"/>
        <v>59698.328999999991</v>
      </c>
      <c r="ID34" s="31">
        <f t="shared" si="182"/>
        <v>3930.607</v>
      </c>
      <c r="IE34" s="23">
        <f t="shared" si="131"/>
        <v>6.5841156123482125E-2</v>
      </c>
      <c r="IF34" s="31"/>
      <c r="IG34" s="31"/>
      <c r="IH34" s="23"/>
      <c r="II34" s="31">
        <v>9900</v>
      </c>
      <c r="IJ34" s="31">
        <v>0</v>
      </c>
      <c r="IK34" s="23">
        <f t="shared" si="134"/>
        <v>0</v>
      </c>
      <c r="IL34" s="31"/>
      <c r="IM34" s="31"/>
      <c r="IN34" s="23"/>
      <c r="IO34" s="31"/>
      <c r="IP34" s="31"/>
      <c r="IQ34" s="23"/>
      <c r="IR34" s="31"/>
      <c r="IS34" s="31"/>
      <c r="IT34" s="23"/>
      <c r="IU34" s="31">
        <v>33769.489009999998</v>
      </c>
      <c r="IV34" s="24">
        <v>0</v>
      </c>
      <c r="IW34" s="23">
        <f t="shared" si="140"/>
        <v>0</v>
      </c>
      <c r="IX34" s="31">
        <v>1541.55375</v>
      </c>
      <c r="IY34" s="31">
        <v>0</v>
      </c>
      <c r="IZ34" s="23">
        <f t="shared" si="142"/>
        <v>0</v>
      </c>
      <c r="JA34" s="31">
        <v>10200</v>
      </c>
      <c r="JB34" s="31">
        <v>0</v>
      </c>
      <c r="JC34" s="23">
        <f t="shared" si="144"/>
        <v>0</v>
      </c>
      <c r="JD34" s="31">
        <v>341.10598999999996</v>
      </c>
      <c r="JE34" s="31">
        <v>0</v>
      </c>
      <c r="JF34" s="23">
        <f t="shared" si="146"/>
        <v>0</v>
      </c>
      <c r="JG34" s="31">
        <v>15.57325</v>
      </c>
      <c r="JH34" s="31">
        <v>0</v>
      </c>
      <c r="JI34" s="23">
        <f t="shared" si="148"/>
        <v>0</v>
      </c>
      <c r="JJ34" s="31"/>
      <c r="JK34" s="31"/>
      <c r="JL34" s="23"/>
      <c r="JM34" s="31"/>
      <c r="JN34" s="31"/>
      <c r="JO34" s="23"/>
      <c r="JP34" s="31"/>
      <c r="JQ34" s="31"/>
      <c r="JR34" s="23"/>
      <c r="JS34" s="31"/>
      <c r="JT34" s="31"/>
      <c r="JU34" s="23"/>
      <c r="JV34" s="31"/>
      <c r="JW34" s="31"/>
      <c r="JX34" s="23"/>
      <c r="JY34" s="31"/>
      <c r="JZ34" s="31"/>
      <c r="KA34" s="23"/>
      <c r="KB34" s="31"/>
      <c r="KC34" s="31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31"/>
      <c r="KO34" s="31"/>
      <c r="KP34" s="23"/>
      <c r="KQ34" s="31">
        <v>3930.607</v>
      </c>
      <c r="KR34" s="31">
        <v>3930.607</v>
      </c>
      <c r="KS34" s="23">
        <f t="shared" si="165"/>
        <v>1</v>
      </c>
      <c r="KT34" s="31"/>
      <c r="KU34" s="31"/>
      <c r="KV34" s="23"/>
      <c r="KW34" s="31">
        <f t="shared" si="177"/>
        <v>1278701.7229800001</v>
      </c>
      <c r="KX34" s="31">
        <f t="shared" si="178"/>
        <v>611384.16100999992</v>
      </c>
      <c r="KY34" s="23">
        <f t="shared" si="169"/>
        <v>0.47812883178508275</v>
      </c>
    </row>
    <row r="35" spans="1:311" x14ac:dyDescent="0.25">
      <c r="A35" s="30" t="s">
        <v>238</v>
      </c>
      <c r="B35" s="28" t="s">
        <v>195</v>
      </c>
      <c r="C35" s="15">
        <f t="shared" si="179"/>
        <v>81295</v>
      </c>
      <c r="D35" s="15">
        <f t="shared" si="180"/>
        <v>62738.3</v>
      </c>
      <c r="E35" s="14">
        <f t="shared" si="170"/>
        <v>0.77173626914324378</v>
      </c>
      <c r="F35" s="31"/>
      <c r="G35" s="31"/>
      <c r="H35" s="23"/>
      <c r="I35" s="31">
        <v>81295</v>
      </c>
      <c r="J35" s="31">
        <v>62738.3</v>
      </c>
      <c r="K35" s="23">
        <f t="shared" si="171"/>
        <v>0.77173626914324378</v>
      </c>
      <c r="L35" s="31"/>
      <c r="M35" s="31"/>
      <c r="N35" s="23"/>
      <c r="O35" s="31"/>
      <c r="P35" s="31"/>
      <c r="Q35" s="23"/>
      <c r="R35" s="15">
        <f t="shared" si="172"/>
        <v>60662.623789999998</v>
      </c>
      <c r="S35" s="15">
        <f t="shared" si="173"/>
        <v>23988.627349999999</v>
      </c>
      <c r="T35" s="14">
        <f t="shared" si="3"/>
        <v>0.39544328700722031</v>
      </c>
      <c r="U35" s="31">
        <v>51881.7</v>
      </c>
      <c r="V35" s="31">
        <v>22698.799999999999</v>
      </c>
      <c r="W35" s="23">
        <f t="shared" si="5"/>
        <v>0.43751072150681264</v>
      </c>
      <c r="X35" s="31"/>
      <c r="Y35" s="31"/>
      <c r="Z35" s="23"/>
      <c r="AA35" s="31"/>
      <c r="AB35" s="31"/>
      <c r="AC35" s="23"/>
      <c r="AD35" s="31"/>
      <c r="AE35" s="31"/>
      <c r="AF35" s="23"/>
      <c r="AG35" s="31"/>
      <c r="AH35" s="31"/>
      <c r="AI35" s="31"/>
      <c r="AJ35" s="31"/>
      <c r="AK35" s="31"/>
      <c r="AL35" s="23"/>
      <c r="AM35" s="31"/>
      <c r="AN35" s="31"/>
      <c r="AO35" s="31"/>
      <c r="AP35" s="31"/>
      <c r="AQ35" s="31"/>
      <c r="AR35" s="23"/>
      <c r="AS35" s="31"/>
      <c r="AT35" s="31"/>
      <c r="AU35" s="31"/>
      <c r="AV35" s="31"/>
      <c r="AW35" s="31"/>
      <c r="AX35" s="23"/>
      <c r="AY35" s="31"/>
      <c r="AZ35" s="31"/>
      <c r="BA35" s="23"/>
      <c r="BB35" s="31"/>
      <c r="BC35" s="31"/>
      <c r="BD35" s="23"/>
      <c r="BE35" s="31"/>
      <c r="BF35" s="31"/>
      <c r="BG35" s="23"/>
      <c r="BH35" s="31"/>
      <c r="BI35" s="31"/>
      <c r="BJ35" s="23"/>
      <c r="BK35" s="31"/>
      <c r="BL35" s="31"/>
      <c r="BM35" s="23"/>
      <c r="BN35" s="31"/>
      <c r="BO35" s="31"/>
      <c r="BP35" s="23"/>
      <c r="BQ35" s="31"/>
      <c r="BR35" s="31"/>
      <c r="BS35" s="23"/>
      <c r="BT35" s="31">
        <v>1603.76</v>
      </c>
      <c r="BU35" s="31">
        <v>0</v>
      </c>
      <c r="BV35" s="23">
        <f t="shared" si="28"/>
        <v>0</v>
      </c>
      <c r="BW35" s="31"/>
      <c r="BX35" s="31"/>
      <c r="BY35" s="23"/>
      <c r="BZ35" s="31"/>
      <c r="CA35" s="31"/>
      <c r="CB35" s="23"/>
      <c r="CC35" s="31"/>
      <c r="CD35" s="31"/>
      <c r="CE35" s="23"/>
      <c r="CF35" s="31">
        <v>2142</v>
      </c>
      <c r="CG35" s="31">
        <v>0</v>
      </c>
      <c r="CH35" s="23">
        <f t="shared" si="36"/>
        <v>0</v>
      </c>
      <c r="CI35" s="31"/>
      <c r="CJ35" s="31"/>
      <c r="CK35" s="23"/>
      <c r="CL35" s="31">
        <v>114.66344000000001</v>
      </c>
      <c r="CM35" s="31">
        <v>0</v>
      </c>
      <c r="CN35" s="23">
        <f t="shared" si="40"/>
        <v>0</v>
      </c>
      <c r="CO35" s="31"/>
      <c r="CP35" s="31"/>
      <c r="CQ35" s="23"/>
      <c r="CR35" s="31">
        <v>880.673</v>
      </c>
      <c r="CS35" s="31">
        <v>0</v>
      </c>
      <c r="CT35" s="23">
        <f t="shared" si="43"/>
        <v>0</v>
      </c>
      <c r="CU35" s="31">
        <v>50</v>
      </c>
      <c r="CV35" s="31">
        <v>0</v>
      </c>
      <c r="CW35" s="23">
        <f t="shared" si="45"/>
        <v>0</v>
      </c>
      <c r="CX35" s="31"/>
      <c r="CY35" s="31"/>
      <c r="CZ35" s="23"/>
      <c r="DA35" s="31"/>
      <c r="DB35" s="31"/>
      <c r="DC35" s="23"/>
      <c r="DD35" s="31"/>
      <c r="DE35" s="31"/>
      <c r="DF35" s="23"/>
      <c r="DG35" s="31">
        <v>1289.82735</v>
      </c>
      <c r="DH35" s="31">
        <v>1289.82735</v>
      </c>
      <c r="DI35" s="23">
        <f t="shared" si="53"/>
        <v>1</v>
      </c>
      <c r="DJ35" s="31"/>
      <c r="DK35" s="31"/>
      <c r="DL35" s="23"/>
      <c r="DM35" s="31"/>
      <c r="DN35" s="31"/>
      <c r="DO35" s="23"/>
      <c r="DP35" s="31"/>
      <c r="DQ35" s="31"/>
      <c r="DR35" s="23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23"/>
      <c r="EE35" s="31"/>
      <c r="EF35" s="31"/>
      <c r="EG35" s="23"/>
      <c r="EH35" s="31">
        <v>2700</v>
      </c>
      <c r="EI35" s="31">
        <v>0</v>
      </c>
      <c r="EJ35" s="23">
        <f t="shared" si="70"/>
        <v>0</v>
      </c>
      <c r="EK35" s="31"/>
      <c r="EL35" s="31"/>
      <c r="EM35" s="23"/>
      <c r="EN35" s="31"/>
      <c r="EO35" s="31"/>
      <c r="EP35" s="23"/>
      <c r="EQ35" s="31"/>
      <c r="ER35" s="31"/>
      <c r="ES35" s="31"/>
      <c r="ET35" s="31"/>
      <c r="EU35" s="31"/>
      <c r="EV35" s="23"/>
      <c r="EW35" s="31"/>
      <c r="EX35" s="31"/>
      <c r="EY35" s="23"/>
      <c r="EZ35" s="31">
        <f t="shared" si="174"/>
        <v>103352.48</v>
      </c>
      <c r="FA35" s="31">
        <f t="shared" si="175"/>
        <v>67816.134000000005</v>
      </c>
      <c r="FB35" s="23">
        <f t="shared" si="79"/>
        <v>0.65616358697923849</v>
      </c>
      <c r="FC35" s="31">
        <v>1011</v>
      </c>
      <c r="FD35" s="31">
        <v>505.8</v>
      </c>
      <c r="FE35" s="23">
        <f t="shared" si="81"/>
        <v>0.50029673590504453</v>
      </c>
      <c r="FF35" s="31">
        <v>134.80000000000001</v>
      </c>
      <c r="FG35" s="31">
        <v>67.2</v>
      </c>
      <c r="FH35" s="23">
        <f t="shared" si="83"/>
        <v>0.49851632047477745</v>
      </c>
      <c r="FI35" s="31">
        <v>182.2</v>
      </c>
      <c r="FJ35" s="31">
        <v>79.88</v>
      </c>
      <c r="FK35" s="23">
        <f t="shared" si="85"/>
        <v>0.43841931942919871</v>
      </c>
      <c r="FL35" s="31"/>
      <c r="FM35" s="31"/>
      <c r="FN35" s="23"/>
      <c r="FO35" s="31"/>
      <c r="FP35" s="31"/>
      <c r="FQ35" s="23"/>
      <c r="FR35" s="31"/>
      <c r="FS35" s="31"/>
      <c r="FT35" s="23"/>
      <c r="FU35" s="31"/>
      <c r="FV35" s="31"/>
      <c r="FW35" s="23"/>
      <c r="FX35" s="31"/>
      <c r="FY35" s="31"/>
      <c r="FZ35" s="23"/>
      <c r="GA35" s="31">
        <v>24794.799999999999</v>
      </c>
      <c r="GB35" s="31">
        <v>13656.877</v>
      </c>
      <c r="GC35" s="23">
        <f t="shared" si="97"/>
        <v>0.55079601368028785</v>
      </c>
      <c r="GD35" s="31">
        <v>519.70000000000005</v>
      </c>
      <c r="GE35" s="31">
        <v>193.3</v>
      </c>
      <c r="GF35" s="23">
        <f t="shared" si="99"/>
        <v>0.37194535308832016</v>
      </c>
      <c r="GG35" s="31">
        <v>66751.5</v>
      </c>
      <c r="GH35" s="31">
        <v>48592.086000000003</v>
      </c>
      <c r="GI35" s="23">
        <f t="shared" si="101"/>
        <v>0.72795496730410558</v>
      </c>
      <c r="GJ35" s="31">
        <v>81.400000000000006</v>
      </c>
      <c r="GK35" s="31">
        <v>40.799999999999997</v>
      </c>
      <c r="GL35" s="23">
        <f t="shared" si="103"/>
        <v>0.50122850122850116</v>
      </c>
      <c r="GM35" s="31">
        <v>2082</v>
      </c>
      <c r="GN35" s="31">
        <v>796.9</v>
      </c>
      <c r="GO35" s="23">
        <f t="shared" si="176"/>
        <v>0.38275696445725266</v>
      </c>
      <c r="GP35" s="31">
        <v>564.48</v>
      </c>
      <c r="GQ35" s="31">
        <v>564.48</v>
      </c>
      <c r="GR35" s="23">
        <f t="shared" si="106"/>
        <v>1</v>
      </c>
      <c r="GS35" s="31">
        <v>60.7</v>
      </c>
      <c r="GT35" s="31">
        <v>29.2</v>
      </c>
      <c r="GU35" s="23">
        <f t="shared" si="108"/>
        <v>0.48105436573311366</v>
      </c>
      <c r="GV35" s="31">
        <v>5132.3</v>
      </c>
      <c r="GW35" s="31">
        <v>2324.3000000000002</v>
      </c>
      <c r="GX35" s="23">
        <f t="shared" si="110"/>
        <v>0.45287687781306629</v>
      </c>
      <c r="GY35" s="31">
        <v>795.6</v>
      </c>
      <c r="GZ35" s="31">
        <v>400.7</v>
      </c>
      <c r="HA35" s="23">
        <f t="shared" si="112"/>
        <v>0.50364504776269481</v>
      </c>
      <c r="HB35" s="31"/>
      <c r="HC35" s="31"/>
      <c r="HD35" s="23"/>
      <c r="HE35" s="31"/>
      <c r="HF35" s="31"/>
      <c r="HG35" s="23"/>
      <c r="HH35" s="31"/>
      <c r="HI35" s="31"/>
      <c r="HJ35" s="23"/>
      <c r="HK35" s="31">
        <v>743.5</v>
      </c>
      <c r="HL35" s="31">
        <v>371.8</v>
      </c>
      <c r="HM35" s="23">
        <f t="shared" si="120"/>
        <v>0.50006724949562875</v>
      </c>
      <c r="HN35" s="31"/>
      <c r="HO35" s="31"/>
      <c r="HP35" s="23"/>
      <c r="HQ35" s="31">
        <v>1.3</v>
      </c>
      <c r="HR35" s="31">
        <v>0.64</v>
      </c>
      <c r="HS35" s="23">
        <f t="shared" si="123"/>
        <v>0.49230769230769228</v>
      </c>
      <c r="HT35" s="31"/>
      <c r="HU35" s="31"/>
      <c r="HV35" s="23"/>
      <c r="HW35" s="31"/>
      <c r="HX35" s="31"/>
      <c r="HY35" s="23"/>
      <c r="HZ35" s="31">
        <v>497.2</v>
      </c>
      <c r="IA35" s="31">
        <v>192.17099999999999</v>
      </c>
      <c r="IB35" s="23">
        <f t="shared" si="129"/>
        <v>0.38650643604183427</v>
      </c>
      <c r="IC35" s="31">
        <f t="shared" si="181"/>
        <v>0</v>
      </c>
      <c r="ID35" s="31">
        <f t="shared" si="182"/>
        <v>0</v>
      </c>
      <c r="IE35" s="23" t="s">
        <v>262</v>
      </c>
      <c r="IF35" s="31"/>
      <c r="IG35" s="31"/>
      <c r="IH35" s="23"/>
      <c r="II35" s="31"/>
      <c r="IJ35" s="31"/>
      <c r="IK35" s="23"/>
      <c r="IL35" s="31"/>
      <c r="IM35" s="31"/>
      <c r="IN35" s="23"/>
      <c r="IO35" s="31"/>
      <c r="IP35" s="31"/>
      <c r="IQ35" s="23"/>
      <c r="IR35" s="31"/>
      <c r="IS35" s="31"/>
      <c r="IT35" s="23"/>
      <c r="IU35" s="31"/>
      <c r="IV35" s="24"/>
      <c r="IW35" s="23"/>
      <c r="IX35" s="31"/>
      <c r="IY35" s="31"/>
      <c r="IZ35" s="23"/>
      <c r="JA35" s="31"/>
      <c r="JB35" s="31"/>
      <c r="JC35" s="23"/>
      <c r="JD35" s="31"/>
      <c r="JE35" s="31"/>
      <c r="JF35" s="23"/>
      <c r="JG35" s="31"/>
      <c r="JH35" s="31"/>
      <c r="JI35" s="23"/>
      <c r="JJ35" s="31"/>
      <c r="JK35" s="31"/>
      <c r="JL35" s="23"/>
      <c r="JM35" s="31"/>
      <c r="JN35" s="31"/>
      <c r="JO35" s="23"/>
      <c r="JP35" s="31"/>
      <c r="JQ35" s="31"/>
      <c r="JR35" s="23"/>
      <c r="JS35" s="31"/>
      <c r="JT35" s="31"/>
      <c r="JU35" s="23"/>
      <c r="JV35" s="31"/>
      <c r="JW35" s="31"/>
      <c r="JX35" s="23"/>
      <c r="JY35" s="31"/>
      <c r="JZ35" s="31"/>
      <c r="KA35" s="23"/>
      <c r="KB35" s="31"/>
      <c r="KC35" s="31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31"/>
      <c r="KO35" s="31"/>
      <c r="KP35" s="23"/>
      <c r="KQ35" s="31"/>
      <c r="KR35" s="31"/>
      <c r="KS35" s="23"/>
      <c r="KT35" s="31"/>
      <c r="KU35" s="31"/>
      <c r="KV35" s="23"/>
      <c r="KW35" s="31">
        <f t="shared" si="177"/>
        <v>245310.10378999996</v>
      </c>
      <c r="KX35" s="31">
        <f t="shared" si="178"/>
        <v>154543.06135</v>
      </c>
      <c r="KY35" s="23">
        <f t="shared" si="169"/>
        <v>0.62999060765266335</v>
      </c>
    </row>
    <row r="36" spans="1:311" x14ac:dyDescent="0.25">
      <c r="A36" s="30" t="s">
        <v>239</v>
      </c>
      <c r="B36" s="28" t="s">
        <v>196</v>
      </c>
      <c r="C36" s="15">
        <f t="shared" si="179"/>
        <v>223509.7</v>
      </c>
      <c r="D36" s="15">
        <f t="shared" si="180"/>
        <v>163767</v>
      </c>
      <c r="E36" s="14">
        <f t="shared" si="170"/>
        <v>0.73270645524556643</v>
      </c>
      <c r="F36" s="31"/>
      <c r="G36" s="31"/>
      <c r="H36" s="23"/>
      <c r="I36" s="31">
        <v>195552</v>
      </c>
      <c r="J36" s="31">
        <v>162767</v>
      </c>
      <c r="K36" s="23">
        <f t="shared" si="171"/>
        <v>0.83234638357061042</v>
      </c>
      <c r="L36" s="31">
        <v>27957.7</v>
      </c>
      <c r="M36" s="31">
        <v>1000</v>
      </c>
      <c r="N36" s="23">
        <f t="shared" si="1"/>
        <v>3.5768321428443682E-2</v>
      </c>
      <c r="O36" s="31"/>
      <c r="P36" s="31"/>
      <c r="Q36" s="23"/>
      <c r="R36" s="15">
        <f t="shared" si="172"/>
        <v>243882.65339000002</v>
      </c>
      <c r="S36" s="15">
        <f t="shared" si="173"/>
        <v>42208.0435</v>
      </c>
      <c r="T36" s="14">
        <f t="shared" si="3"/>
        <v>0.1730670177370256</v>
      </c>
      <c r="U36" s="31">
        <v>88668</v>
      </c>
      <c r="V36" s="31">
        <v>17006.37</v>
      </c>
      <c r="W36" s="23">
        <f t="shared" si="5"/>
        <v>0.1917982812288537</v>
      </c>
      <c r="X36" s="31">
        <v>22338.6</v>
      </c>
      <c r="Y36" s="31">
        <v>15817.7</v>
      </c>
      <c r="Z36" s="23">
        <f t="shared" si="7"/>
        <v>0.70808824187728869</v>
      </c>
      <c r="AA36" s="31"/>
      <c r="AB36" s="31"/>
      <c r="AC36" s="23"/>
      <c r="AD36" s="31"/>
      <c r="AE36" s="31"/>
      <c r="AF36" s="23"/>
      <c r="AG36" s="31"/>
      <c r="AH36" s="31"/>
      <c r="AI36" s="31"/>
      <c r="AJ36" s="31"/>
      <c r="AK36" s="31"/>
      <c r="AL36" s="23"/>
      <c r="AM36" s="31"/>
      <c r="AN36" s="31"/>
      <c r="AO36" s="31"/>
      <c r="AP36" s="31"/>
      <c r="AQ36" s="31"/>
      <c r="AR36" s="23"/>
      <c r="AS36" s="31"/>
      <c r="AT36" s="31"/>
      <c r="AU36" s="31"/>
      <c r="AV36" s="31">
        <v>9538.7595399999991</v>
      </c>
      <c r="AW36" s="31">
        <v>0</v>
      </c>
      <c r="AX36" s="23">
        <f t="shared" si="12"/>
        <v>0</v>
      </c>
      <c r="AY36" s="31">
        <v>3900</v>
      </c>
      <c r="AZ36" s="31">
        <v>3000</v>
      </c>
      <c r="BA36" s="23">
        <f t="shared" si="14"/>
        <v>0.76923076923076927</v>
      </c>
      <c r="BB36" s="31"/>
      <c r="BC36" s="31"/>
      <c r="BD36" s="23"/>
      <c r="BE36" s="31">
        <v>32434.16474</v>
      </c>
      <c r="BF36" s="31">
        <v>0</v>
      </c>
      <c r="BG36" s="23">
        <f t="shared" si="18"/>
        <v>0</v>
      </c>
      <c r="BH36" s="31">
        <v>30195</v>
      </c>
      <c r="BI36" s="31">
        <v>0</v>
      </c>
      <c r="BJ36" s="23">
        <f t="shared" si="20"/>
        <v>0</v>
      </c>
      <c r="BK36" s="31"/>
      <c r="BL36" s="31"/>
      <c r="BM36" s="31"/>
      <c r="BN36" s="31"/>
      <c r="BO36" s="31"/>
      <c r="BP36" s="23"/>
      <c r="BQ36" s="31"/>
      <c r="BR36" s="31"/>
      <c r="BS36" s="23"/>
      <c r="BT36" s="31"/>
      <c r="BU36" s="31"/>
      <c r="BV36" s="23"/>
      <c r="BW36" s="31"/>
      <c r="BX36" s="31"/>
      <c r="BY36" s="23"/>
      <c r="BZ36" s="31"/>
      <c r="CA36" s="31"/>
      <c r="CB36" s="23"/>
      <c r="CC36" s="31"/>
      <c r="CD36" s="31"/>
      <c r="CE36" s="23"/>
      <c r="CF36" s="31">
        <v>2142</v>
      </c>
      <c r="CG36" s="31">
        <v>0</v>
      </c>
      <c r="CH36" s="23">
        <f t="shared" si="36"/>
        <v>0</v>
      </c>
      <c r="CI36" s="31">
        <v>3717.6</v>
      </c>
      <c r="CJ36" s="31">
        <v>1748.8</v>
      </c>
      <c r="CK36" s="23">
        <f t="shared" si="38"/>
        <v>0.4704110178609856</v>
      </c>
      <c r="CL36" s="31">
        <v>72.221910000000008</v>
      </c>
      <c r="CM36" s="31">
        <v>0</v>
      </c>
      <c r="CN36" s="23">
        <f t="shared" si="40"/>
        <v>0</v>
      </c>
      <c r="CO36" s="31"/>
      <c r="CP36" s="31"/>
      <c r="CQ36" s="23"/>
      <c r="CR36" s="31">
        <v>5575.6857</v>
      </c>
      <c r="CS36" s="31">
        <v>0</v>
      </c>
      <c r="CT36" s="23">
        <f t="shared" si="43"/>
        <v>0</v>
      </c>
      <c r="CU36" s="31">
        <v>50</v>
      </c>
      <c r="CV36" s="31">
        <v>0</v>
      </c>
      <c r="CW36" s="23">
        <f t="shared" si="45"/>
        <v>0</v>
      </c>
      <c r="CX36" s="31"/>
      <c r="CY36" s="31"/>
      <c r="CZ36" s="23"/>
      <c r="DA36" s="31"/>
      <c r="DB36" s="31"/>
      <c r="DC36" s="23"/>
      <c r="DD36" s="31"/>
      <c r="DE36" s="31"/>
      <c r="DF36" s="23"/>
      <c r="DG36" s="31">
        <v>4635.1734999999999</v>
      </c>
      <c r="DH36" s="31">
        <v>4635.1734999999999</v>
      </c>
      <c r="DI36" s="23">
        <f t="shared" si="53"/>
        <v>1</v>
      </c>
      <c r="DJ36" s="31"/>
      <c r="DK36" s="31"/>
      <c r="DL36" s="23"/>
      <c r="DM36" s="31"/>
      <c r="DN36" s="31"/>
      <c r="DO36" s="23"/>
      <c r="DP36" s="31"/>
      <c r="DQ36" s="31"/>
      <c r="DR36" s="23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23"/>
      <c r="EE36" s="31">
        <v>909.25</v>
      </c>
      <c r="EF36" s="31">
        <v>0</v>
      </c>
      <c r="EG36" s="23">
        <f t="shared" si="68"/>
        <v>0</v>
      </c>
      <c r="EH36" s="31">
        <v>17491</v>
      </c>
      <c r="EI36" s="31">
        <v>0</v>
      </c>
      <c r="EJ36" s="23">
        <f t="shared" si="70"/>
        <v>0</v>
      </c>
      <c r="EK36" s="31"/>
      <c r="EL36" s="31"/>
      <c r="EM36" s="23"/>
      <c r="EN36" s="31"/>
      <c r="EO36" s="31"/>
      <c r="EP36" s="23"/>
      <c r="EQ36" s="31"/>
      <c r="ER36" s="31"/>
      <c r="ES36" s="31"/>
      <c r="ET36" s="31"/>
      <c r="EU36" s="31"/>
      <c r="EV36" s="23"/>
      <c r="EW36" s="31">
        <v>22215.198</v>
      </c>
      <c r="EX36" s="31">
        <v>0</v>
      </c>
      <c r="EY36" s="23">
        <f t="shared" si="78"/>
        <v>0</v>
      </c>
      <c r="EZ36" s="31">
        <f t="shared" si="174"/>
        <v>426067.20000000001</v>
      </c>
      <c r="FA36" s="31">
        <f t="shared" si="175"/>
        <v>261863.03380000006</v>
      </c>
      <c r="FB36" s="23">
        <f t="shared" si="79"/>
        <v>0.61460500550147967</v>
      </c>
      <c r="FC36" s="31">
        <v>5854</v>
      </c>
      <c r="FD36" s="31">
        <v>2439</v>
      </c>
      <c r="FE36" s="23">
        <f t="shared" si="81"/>
        <v>0.41663819610522718</v>
      </c>
      <c r="FF36" s="31">
        <v>235.9</v>
      </c>
      <c r="FG36" s="31">
        <v>118.2</v>
      </c>
      <c r="FH36" s="23">
        <f t="shared" si="83"/>
        <v>0.50105977108944466</v>
      </c>
      <c r="FI36" s="31">
        <v>407.1</v>
      </c>
      <c r="FJ36" s="31">
        <v>191.73179999999999</v>
      </c>
      <c r="FK36" s="23">
        <f t="shared" si="85"/>
        <v>0.470969786293294</v>
      </c>
      <c r="FL36" s="31">
        <v>492.7</v>
      </c>
      <c r="FM36" s="31">
        <v>492.7</v>
      </c>
      <c r="FN36" s="23">
        <f t="shared" si="87"/>
        <v>1</v>
      </c>
      <c r="FO36" s="31">
        <v>79.2</v>
      </c>
      <c r="FP36" s="31">
        <v>79.2</v>
      </c>
      <c r="FQ36" s="23">
        <f t="shared" si="89"/>
        <v>1</v>
      </c>
      <c r="FR36" s="31"/>
      <c r="FS36" s="31"/>
      <c r="FT36" s="23"/>
      <c r="FU36" s="31"/>
      <c r="FV36" s="31"/>
      <c r="FW36" s="23"/>
      <c r="FX36" s="31"/>
      <c r="FY36" s="31"/>
      <c r="FZ36" s="23"/>
      <c r="GA36" s="31">
        <v>118353.8</v>
      </c>
      <c r="GB36" s="31">
        <v>60814.955000000002</v>
      </c>
      <c r="GC36" s="23">
        <f t="shared" si="97"/>
        <v>0.51384032451851991</v>
      </c>
      <c r="GD36" s="31">
        <v>822.4</v>
      </c>
      <c r="GE36" s="31">
        <v>459.8</v>
      </c>
      <c r="GF36" s="23">
        <f t="shared" si="99"/>
        <v>0.55909533073929962</v>
      </c>
      <c r="GG36" s="31">
        <v>258028.6</v>
      </c>
      <c r="GH36" s="31">
        <v>176186.05799999999</v>
      </c>
      <c r="GI36" s="23">
        <f t="shared" si="101"/>
        <v>0.68281600566758871</v>
      </c>
      <c r="GJ36" s="31">
        <v>77.7</v>
      </c>
      <c r="GK36" s="31">
        <v>36.89</v>
      </c>
      <c r="GL36" s="23">
        <f t="shared" si="103"/>
        <v>0.47477477477477475</v>
      </c>
      <c r="GM36" s="31">
        <v>4469.3999999999996</v>
      </c>
      <c r="GN36" s="31">
        <v>1880.1</v>
      </c>
      <c r="GO36" s="23">
        <f t="shared" si="176"/>
        <v>0.4206604913411196</v>
      </c>
      <c r="GP36" s="31">
        <v>5175.6000000000004</v>
      </c>
      <c r="GQ36" s="31">
        <v>4322.652</v>
      </c>
      <c r="GR36" s="23">
        <f t="shared" si="106"/>
        <v>0.83519823788546255</v>
      </c>
      <c r="GS36" s="31">
        <v>91.1</v>
      </c>
      <c r="GT36" s="31">
        <v>42.7</v>
      </c>
      <c r="GU36" s="23">
        <f t="shared" si="108"/>
        <v>0.46871569703622401</v>
      </c>
      <c r="GV36" s="31">
        <v>22362.3</v>
      </c>
      <c r="GW36" s="31">
        <v>11534.487999999999</v>
      </c>
      <c r="GX36" s="23">
        <f t="shared" si="110"/>
        <v>0.51580061084951012</v>
      </c>
      <c r="GY36" s="31">
        <v>3584.9</v>
      </c>
      <c r="GZ36" s="31">
        <v>1860</v>
      </c>
      <c r="HA36" s="23">
        <f t="shared" si="112"/>
        <v>0.51884292448882807</v>
      </c>
      <c r="HB36" s="31">
        <v>3250</v>
      </c>
      <c r="HC36" s="31">
        <v>50</v>
      </c>
      <c r="HD36" s="23">
        <f t="shared" si="114"/>
        <v>1.5384615384615385E-2</v>
      </c>
      <c r="HE36" s="31"/>
      <c r="HF36" s="31"/>
      <c r="HG36" s="23"/>
      <c r="HH36" s="31">
        <v>2.5</v>
      </c>
      <c r="HI36" s="31">
        <v>0</v>
      </c>
      <c r="HJ36" s="23">
        <f t="shared" si="118"/>
        <v>0</v>
      </c>
      <c r="HK36" s="31">
        <v>2167.8000000000002</v>
      </c>
      <c r="HL36" s="31">
        <v>1084</v>
      </c>
      <c r="HM36" s="23">
        <f t="shared" si="120"/>
        <v>0.50004612971676354</v>
      </c>
      <c r="HN36" s="31"/>
      <c r="HO36" s="31"/>
      <c r="HP36" s="23"/>
      <c r="HQ36" s="31">
        <v>2</v>
      </c>
      <c r="HR36" s="31">
        <v>1</v>
      </c>
      <c r="HS36" s="23">
        <f t="shared" si="123"/>
        <v>0.5</v>
      </c>
      <c r="HT36" s="31"/>
      <c r="HU36" s="31"/>
      <c r="HV36" s="23"/>
      <c r="HW36" s="31"/>
      <c r="HX36" s="31"/>
      <c r="HY36" s="23"/>
      <c r="HZ36" s="31">
        <v>610.20000000000005</v>
      </c>
      <c r="IA36" s="31">
        <v>269.55900000000003</v>
      </c>
      <c r="IB36" s="23">
        <f t="shared" si="129"/>
        <v>0.44175516224188793</v>
      </c>
      <c r="IC36" s="31">
        <f t="shared" si="181"/>
        <v>50923.619999999995</v>
      </c>
      <c r="ID36" s="31">
        <f t="shared" si="182"/>
        <v>1048</v>
      </c>
      <c r="IE36" s="23">
        <f t="shared" si="131"/>
        <v>2.0579840946107132E-2</v>
      </c>
      <c r="IF36" s="31"/>
      <c r="IG36" s="31"/>
      <c r="IH36" s="23"/>
      <c r="II36" s="31">
        <v>12870</v>
      </c>
      <c r="IJ36" s="31"/>
      <c r="IK36" s="23">
        <f t="shared" si="134"/>
        <v>0</v>
      </c>
      <c r="IL36" s="31"/>
      <c r="IM36" s="31"/>
      <c r="IN36" s="23"/>
      <c r="IO36" s="31"/>
      <c r="IP36" s="31"/>
      <c r="IQ36" s="23"/>
      <c r="IR36" s="31"/>
      <c r="IS36" s="31"/>
      <c r="IT36" s="23"/>
      <c r="IU36" s="31"/>
      <c r="IV36" s="24"/>
      <c r="IW36" s="23"/>
      <c r="IX36" s="31"/>
      <c r="IY36" s="31"/>
      <c r="IZ36" s="23"/>
      <c r="JA36" s="31">
        <v>5800</v>
      </c>
      <c r="JB36" s="31">
        <v>0</v>
      </c>
      <c r="JC36" s="23">
        <f t="shared" si="144"/>
        <v>0</v>
      </c>
      <c r="JD36" s="31"/>
      <c r="JE36" s="31"/>
      <c r="JF36" s="23"/>
      <c r="JG36" s="31"/>
      <c r="JH36" s="31"/>
      <c r="JI36" s="23"/>
      <c r="JJ36" s="31"/>
      <c r="JK36" s="31"/>
      <c r="JL36" s="23"/>
      <c r="JM36" s="31"/>
      <c r="JN36" s="31"/>
      <c r="JO36" s="23"/>
      <c r="JP36" s="31">
        <v>27596.37</v>
      </c>
      <c r="JQ36" s="31">
        <v>0</v>
      </c>
      <c r="JR36" s="23">
        <f t="shared" si="154"/>
        <v>0</v>
      </c>
      <c r="JS36" s="31">
        <v>2970</v>
      </c>
      <c r="JT36" s="31">
        <v>0</v>
      </c>
      <c r="JU36" s="23">
        <f t="shared" si="156"/>
        <v>0</v>
      </c>
      <c r="JV36" s="31">
        <v>278.75</v>
      </c>
      <c r="JW36" s="31">
        <v>0</v>
      </c>
      <c r="JX36" s="23">
        <f t="shared" si="158"/>
        <v>0</v>
      </c>
      <c r="JY36" s="31">
        <v>30</v>
      </c>
      <c r="JZ36" s="31">
        <v>0</v>
      </c>
      <c r="KA36" s="23">
        <f t="shared" si="160"/>
        <v>0</v>
      </c>
      <c r="KB36" s="31"/>
      <c r="KC36" s="31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31"/>
      <c r="KO36" s="31"/>
      <c r="KP36" s="23"/>
      <c r="KQ36" s="31"/>
      <c r="KR36" s="31"/>
      <c r="KS36" s="23"/>
      <c r="KT36" s="31">
        <f>1048+330.5</f>
        <v>1378.5</v>
      </c>
      <c r="KU36" s="31">
        <v>1048</v>
      </c>
      <c r="KV36" s="23">
        <f t="shared" si="167"/>
        <v>0.76024664490388105</v>
      </c>
      <c r="KW36" s="31">
        <f t="shared" si="177"/>
        <v>944383.17339000001</v>
      </c>
      <c r="KX36" s="31">
        <f t="shared" si="178"/>
        <v>468886.07730000006</v>
      </c>
      <c r="KY36" s="23">
        <f t="shared" si="169"/>
        <v>0.49649982180100233</v>
      </c>
    </row>
    <row r="37" spans="1:311" s="10" customFormat="1" ht="12" customHeight="1" x14ac:dyDescent="0.25">
      <c r="A37" s="22" t="s">
        <v>240</v>
      </c>
      <c r="B37" s="9" t="s">
        <v>246</v>
      </c>
      <c r="C37" s="15">
        <f>SUM(C38:C41)</f>
        <v>565768.9</v>
      </c>
      <c r="D37" s="15">
        <f>SUM(D38:D41)</f>
        <v>321211.29000000004</v>
      </c>
      <c r="E37" s="16">
        <f>D37/C37</f>
        <v>0.56774292471714161</v>
      </c>
      <c r="F37" s="15">
        <f>SUM(F38:F41)</f>
        <v>58708</v>
      </c>
      <c r="G37" s="15">
        <f>SUM(G38:G41)</f>
        <v>29083.8</v>
      </c>
      <c r="H37" s="16">
        <f>G37/F37</f>
        <v>0.4953975608094297</v>
      </c>
      <c r="I37" s="15">
        <f t="shared" ref="I37:J37" si="183">SUM(I38:I41)</f>
        <v>454081</v>
      </c>
      <c r="J37" s="15">
        <f t="shared" si="183"/>
        <v>273535.80000000005</v>
      </c>
      <c r="K37" s="14">
        <f t="shared" si="171"/>
        <v>0.60239428648192739</v>
      </c>
      <c r="L37" s="15">
        <f t="shared" ref="L37:M37" si="184">SUM(L38:L41)</f>
        <v>24201.9</v>
      </c>
      <c r="M37" s="15">
        <f t="shared" si="184"/>
        <v>4201.6899999999996</v>
      </c>
      <c r="N37" s="14">
        <f t="shared" si="1"/>
        <v>0.17360992318784887</v>
      </c>
      <c r="O37" s="15">
        <f t="shared" ref="O37:P37" si="185">SUM(O38:O41)</f>
        <v>28778</v>
      </c>
      <c r="P37" s="15">
        <f t="shared" si="185"/>
        <v>14390</v>
      </c>
      <c r="Q37" s="14">
        <f t="shared" ref="Q37:Q41" si="186">P37/O37</f>
        <v>0.50003474876641885</v>
      </c>
      <c r="R37" s="15">
        <f>U37+X37+AA37+AD37+AG37+AJ37+AM37+AP37+AS37+AV37+AY37+BB37+BE37+BH37+BK37+BN37+BQ37+BT37+BW37+BZ37+CC37+CF37+CI37+CL37+CO37+CR37+CU37+CX37+DA37+DD37+DG37+DJ37+DM37+DP37+DS37+DV37+DY37+EB37+EE37+EH37+EK37+EN37+EQ37+ET37+EW37</f>
        <v>1242252.41185</v>
      </c>
      <c r="S37" s="15">
        <f>V37+Y37+AB37+AE37+AH37+AK37+AN37+AQ37+AT37+AW37+AZ37+BC37+BF37+BI37+BL37+BO37+BR37+BU37+BX37+CA37+CD37+CG37+CJ37+CM37+CP37+CS37+CV37+CY37+DB37+DE37+DH37+DK37+DN37+DQ37+DT37+DW37+DZ37+EC37+EF37+EI37+EL37+EO37+ER37+EU37+EX37</f>
        <v>131832.50572000002</v>
      </c>
      <c r="T37" s="14">
        <f t="shared" si="3"/>
        <v>0.10612376716876004</v>
      </c>
      <c r="U37" s="15">
        <f t="shared" ref="U37:V37" si="187">SUM(U38:U41)</f>
        <v>197035.5</v>
      </c>
      <c r="V37" s="15">
        <f t="shared" si="187"/>
        <v>103623.6</v>
      </c>
      <c r="W37" s="14">
        <f t="shared" si="5"/>
        <v>0.52591335063985933</v>
      </c>
      <c r="X37" s="15">
        <f t="shared" ref="X37:Y37" si="188">SUM(X38:X41)</f>
        <v>2166.4</v>
      </c>
      <c r="Y37" s="15">
        <f t="shared" si="188"/>
        <v>64.425039999999996</v>
      </c>
      <c r="Z37" s="14">
        <f t="shared" si="7"/>
        <v>2.9738293943870012E-2</v>
      </c>
      <c r="AA37" s="15"/>
      <c r="AB37" s="15"/>
      <c r="AC37" s="14"/>
      <c r="AD37" s="15">
        <v>0</v>
      </c>
      <c r="AE37" s="15">
        <v>0</v>
      </c>
      <c r="AF37" s="14" t="s">
        <v>262</v>
      </c>
      <c r="AG37" s="15">
        <f t="shared" ref="AG37:AH37" si="189">SUM(AG38:AG41)</f>
        <v>908</v>
      </c>
      <c r="AH37" s="15">
        <f t="shared" si="189"/>
        <v>0</v>
      </c>
      <c r="AI37" s="16">
        <f t="shared" ref="AI37:AI39" si="190">AH37/AG37</f>
        <v>0</v>
      </c>
      <c r="AJ37" s="15">
        <f t="shared" ref="AJ37:AK37" si="191">SUM(AJ38:AJ41)</f>
        <v>3159.3</v>
      </c>
      <c r="AK37" s="15">
        <f t="shared" si="191"/>
        <v>0</v>
      </c>
      <c r="AL37" s="14">
        <f t="shared" ref="AL37:AL40" si="192">AK37/AJ37</f>
        <v>0</v>
      </c>
      <c r="AM37" s="15">
        <f t="shared" ref="AM37:AN37" si="193">SUM(AM38:AM41)</f>
        <v>80000</v>
      </c>
      <c r="AN37" s="15">
        <f t="shared" si="193"/>
        <v>12000</v>
      </c>
      <c r="AO37" s="16">
        <f t="shared" ref="AO37:AO40" si="194">AN37/AM37</f>
        <v>0.15</v>
      </c>
      <c r="AP37" s="15">
        <f t="shared" ref="AP37" si="195">SUM(AP38:AP41)</f>
        <v>9454.8799999999992</v>
      </c>
      <c r="AQ37" s="15">
        <f>SUM(AQ38:AQ41)</f>
        <v>1512.91428</v>
      </c>
      <c r="AR37" s="14">
        <f t="shared" si="9"/>
        <v>0.16001411757737805</v>
      </c>
      <c r="AS37" s="15">
        <f t="shared" ref="AS37:AT37" si="196">SUM(AS38:AS41)</f>
        <v>29320</v>
      </c>
      <c r="AT37" s="15">
        <f t="shared" si="196"/>
        <v>0</v>
      </c>
      <c r="AU37" s="16">
        <f t="shared" ref="AU37:AU40" si="197">AT37/AS37</f>
        <v>0</v>
      </c>
      <c r="AV37" s="15">
        <v>0</v>
      </c>
      <c r="AW37" s="15">
        <v>0</v>
      </c>
      <c r="AX37" s="14" t="s">
        <v>262</v>
      </c>
      <c r="AY37" s="15">
        <f t="shared" ref="AY37:AZ37" si="198">SUM(AY38:AY41)</f>
        <v>73666.718779999996</v>
      </c>
      <c r="AZ37" s="15">
        <f t="shared" si="198"/>
        <v>0</v>
      </c>
      <c r="BA37" s="14">
        <f t="shared" si="14"/>
        <v>0</v>
      </c>
      <c r="BB37" s="15">
        <f t="shared" ref="BB37:BC37" si="199">SUM(BB38:BB41)</f>
        <v>4700.2</v>
      </c>
      <c r="BC37" s="15">
        <f t="shared" si="199"/>
        <v>0</v>
      </c>
      <c r="BD37" s="14">
        <f t="shared" si="16"/>
        <v>0</v>
      </c>
      <c r="BE37" s="15">
        <f t="shared" ref="BE37:BF37" si="200">SUM(BE38:BE41)</f>
        <v>262081.72192000001</v>
      </c>
      <c r="BF37" s="15">
        <f t="shared" si="200"/>
        <v>13165.0664</v>
      </c>
      <c r="BG37" s="14">
        <f t="shared" si="18"/>
        <v>5.0232676676394139E-2</v>
      </c>
      <c r="BH37" s="15">
        <f t="shared" ref="BH37:BI37" si="201">SUM(BH38:BH41)</f>
        <v>238451.3</v>
      </c>
      <c r="BI37" s="15">
        <f t="shared" si="201"/>
        <v>0</v>
      </c>
      <c r="BJ37" s="14">
        <f t="shared" si="20"/>
        <v>0</v>
      </c>
      <c r="BK37" s="15">
        <v>0</v>
      </c>
      <c r="BL37" s="15">
        <v>0</v>
      </c>
      <c r="BM37" s="16" t="s">
        <v>262</v>
      </c>
      <c r="BN37" s="15"/>
      <c r="BO37" s="15"/>
      <c r="BP37" s="16"/>
      <c r="BQ37" s="15">
        <f t="shared" ref="BQ37:BR37" si="202">SUM(BQ38:BQ41)</f>
        <v>12449.6</v>
      </c>
      <c r="BR37" s="15">
        <f t="shared" si="202"/>
        <v>0</v>
      </c>
      <c r="BS37" s="14">
        <f t="shared" si="26"/>
        <v>0</v>
      </c>
      <c r="BT37" s="15">
        <v>0</v>
      </c>
      <c r="BU37" s="15">
        <v>0</v>
      </c>
      <c r="BV37" s="16" t="s">
        <v>262</v>
      </c>
      <c r="BW37" s="15">
        <v>0</v>
      </c>
      <c r="BX37" s="15">
        <v>0</v>
      </c>
      <c r="BY37" s="16" t="s">
        <v>262</v>
      </c>
      <c r="BZ37" s="15">
        <v>0</v>
      </c>
      <c r="CA37" s="15">
        <v>0</v>
      </c>
      <c r="CB37" s="16" t="s">
        <v>262</v>
      </c>
      <c r="CC37" s="15">
        <f t="shared" ref="CC37:CD37" si="203">SUM(CC38:CC41)</f>
        <v>216.4</v>
      </c>
      <c r="CD37" s="15">
        <f t="shared" si="203"/>
        <v>0</v>
      </c>
      <c r="CE37" s="14">
        <f t="shared" si="34"/>
        <v>0</v>
      </c>
      <c r="CF37" s="15">
        <f t="shared" ref="CF37:CG37" si="204">SUM(CF38:CF41)</f>
        <v>4284</v>
      </c>
      <c r="CG37" s="15">
        <f t="shared" si="204"/>
        <v>0</v>
      </c>
      <c r="CH37" s="14">
        <f t="shared" si="36"/>
        <v>0</v>
      </c>
      <c r="CI37" s="15">
        <f t="shared" ref="CI37:CJ37" si="205">SUM(CI38:CI41)</f>
        <v>3194.3</v>
      </c>
      <c r="CJ37" s="15">
        <f t="shared" si="205"/>
        <v>1466.5</v>
      </c>
      <c r="CK37" s="14">
        <f t="shared" si="38"/>
        <v>0.45909902012960585</v>
      </c>
      <c r="CL37" s="15">
        <f t="shared" ref="CL37:CM37" si="206">SUM(CL38:CL41)</f>
        <v>13.59582</v>
      </c>
      <c r="CM37" s="15">
        <f t="shared" si="206"/>
        <v>0</v>
      </c>
      <c r="CN37" s="14">
        <f t="shared" si="40"/>
        <v>0</v>
      </c>
      <c r="CO37" s="15">
        <f t="shared" ref="CO37:CP37" si="207">SUM(CO38:CO41)</f>
        <v>1677.09575</v>
      </c>
      <c r="CP37" s="15">
        <f t="shared" si="207"/>
        <v>0</v>
      </c>
      <c r="CQ37" s="14">
        <f t="shared" ref="CQ37:CQ38" si="208">CP37/CO37</f>
        <v>0</v>
      </c>
      <c r="CR37" s="15">
        <f t="shared" ref="CR37:CS37" si="209">SUM(CR38:CR41)</f>
        <v>865.39859999999999</v>
      </c>
      <c r="CS37" s="15">
        <f t="shared" si="209"/>
        <v>0</v>
      </c>
      <c r="CT37" s="14">
        <f t="shared" si="43"/>
        <v>0</v>
      </c>
      <c r="CU37" s="15">
        <f t="shared" ref="CU37:DK37" si="210">SUM(CU38:CU41)</f>
        <v>0</v>
      </c>
      <c r="CV37" s="15">
        <f t="shared" si="210"/>
        <v>0</v>
      </c>
      <c r="CW37" s="14" t="s">
        <v>262</v>
      </c>
      <c r="CX37" s="15">
        <f t="shared" si="210"/>
        <v>0</v>
      </c>
      <c r="CY37" s="15">
        <f t="shared" si="210"/>
        <v>0</v>
      </c>
      <c r="CZ37" s="14" t="s">
        <v>262</v>
      </c>
      <c r="DA37" s="15">
        <f t="shared" si="210"/>
        <v>0</v>
      </c>
      <c r="DB37" s="15">
        <f t="shared" si="210"/>
        <v>0</v>
      </c>
      <c r="DC37" s="14" t="s">
        <v>262</v>
      </c>
      <c r="DD37" s="15">
        <f t="shared" si="210"/>
        <v>0</v>
      </c>
      <c r="DE37" s="15">
        <f t="shared" si="210"/>
        <v>0</v>
      </c>
      <c r="DF37" s="14" t="s">
        <v>262</v>
      </c>
      <c r="DG37" s="15">
        <f t="shared" si="210"/>
        <v>0</v>
      </c>
      <c r="DH37" s="15">
        <f t="shared" si="210"/>
        <v>0</v>
      </c>
      <c r="DI37" s="14" t="s">
        <v>262</v>
      </c>
      <c r="DJ37" s="15">
        <f t="shared" si="210"/>
        <v>0</v>
      </c>
      <c r="DK37" s="15">
        <f t="shared" si="210"/>
        <v>0</v>
      </c>
      <c r="DL37" s="14" t="s">
        <v>262</v>
      </c>
      <c r="DM37" s="15">
        <f t="shared" ref="DM37:DN37" si="211">SUM(DM38:DM41)</f>
        <v>0</v>
      </c>
      <c r="DN37" s="15">
        <f t="shared" si="211"/>
        <v>0</v>
      </c>
      <c r="DO37" s="14" t="s">
        <v>262</v>
      </c>
      <c r="DP37" s="15">
        <f t="shared" ref="DP37:DQ37" si="212">SUM(DP38:DP41)</f>
        <v>0</v>
      </c>
      <c r="DQ37" s="15">
        <f t="shared" si="212"/>
        <v>0</v>
      </c>
      <c r="DR37" s="14" t="s">
        <v>262</v>
      </c>
      <c r="DS37" s="15">
        <f t="shared" ref="DS37:DT37" si="213">SUM(DS38:DS41)</f>
        <v>0</v>
      </c>
      <c r="DT37" s="15">
        <f t="shared" si="213"/>
        <v>0</v>
      </c>
      <c r="DU37" s="16" t="s">
        <v>262</v>
      </c>
      <c r="DV37" s="15">
        <f t="shared" ref="DV37:DW37" si="214">SUM(DV38:DV41)</f>
        <v>0</v>
      </c>
      <c r="DW37" s="15">
        <f t="shared" si="214"/>
        <v>0</v>
      </c>
      <c r="DX37" s="16" t="s">
        <v>262</v>
      </c>
      <c r="DY37" s="15">
        <f t="shared" ref="DY37:DZ37" si="215">SUM(DY38:DY41)</f>
        <v>5000</v>
      </c>
      <c r="DZ37" s="15">
        <f t="shared" si="215"/>
        <v>0</v>
      </c>
      <c r="EA37" s="16">
        <f t="shared" ref="EA37:EA38" si="216">DZ37/DY37</f>
        <v>0</v>
      </c>
      <c r="EB37" s="15">
        <f t="shared" ref="EB37" si="217">SUM(EB38:EB41)</f>
        <v>0</v>
      </c>
      <c r="EC37" s="15">
        <f t="shared" ref="EC37" si="218">SUM(EC38:EC41)</f>
        <v>0</v>
      </c>
      <c r="ED37" s="16" t="s">
        <v>262</v>
      </c>
      <c r="EE37" s="15">
        <f t="shared" ref="EE37:EF37" si="219">SUM(EE38:EE41)</f>
        <v>909.25</v>
      </c>
      <c r="EF37" s="15">
        <f t="shared" si="219"/>
        <v>0</v>
      </c>
      <c r="EG37" s="14">
        <f t="shared" si="68"/>
        <v>0</v>
      </c>
      <c r="EH37" s="15">
        <f t="shared" ref="EH37:EI37" si="220">SUM(EH38:EH41)</f>
        <v>16440.2</v>
      </c>
      <c r="EI37" s="15">
        <f t="shared" si="220"/>
        <v>0</v>
      </c>
      <c r="EJ37" s="14">
        <f t="shared" si="70"/>
        <v>0</v>
      </c>
      <c r="EK37" s="15">
        <f t="shared" ref="EK37:EL37" si="221">SUM(EK38:EK41)</f>
        <v>0</v>
      </c>
      <c r="EL37" s="15">
        <f t="shared" si="221"/>
        <v>0</v>
      </c>
      <c r="EM37" s="14" t="s">
        <v>262</v>
      </c>
      <c r="EN37" s="15">
        <f t="shared" ref="EN37:EO37" si="222">SUM(EN38:EN41)</f>
        <v>146533.1</v>
      </c>
      <c r="EO37" s="15">
        <f t="shared" si="222"/>
        <v>0</v>
      </c>
      <c r="EP37" s="14">
        <f t="shared" ref="EP37:EP40" si="223">EO37/EN37</f>
        <v>0</v>
      </c>
      <c r="EQ37" s="15">
        <f t="shared" ref="EQ37:ER37" si="224">SUM(EQ38:EQ41)</f>
        <v>20000</v>
      </c>
      <c r="ER37" s="15">
        <f t="shared" si="224"/>
        <v>0</v>
      </c>
      <c r="ES37" s="16">
        <f t="shared" ref="ES37:ES40" si="225">ER37/EQ37</f>
        <v>0</v>
      </c>
      <c r="ET37" s="15">
        <f t="shared" ref="ET37:EU37" si="226">SUM(ET38:ET41)</f>
        <v>0</v>
      </c>
      <c r="EU37" s="15">
        <f t="shared" si="226"/>
        <v>0</v>
      </c>
      <c r="EV37" s="14" t="s">
        <v>262</v>
      </c>
      <c r="EW37" s="15">
        <f t="shared" ref="EW37:EX37" si="227">SUM(EW38:EW41)</f>
        <v>129725.45097999999</v>
      </c>
      <c r="EX37" s="15">
        <f t="shared" si="227"/>
        <v>0</v>
      </c>
      <c r="EY37" s="14">
        <f t="shared" si="78"/>
        <v>0</v>
      </c>
      <c r="EZ37" s="15">
        <f>SUM(EZ38:EZ41)</f>
        <v>3570894.1200000006</v>
      </c>
      <c r="FA37" s="15">
        <f>SUM(FA38:FA41)</f>
        <v>2043699.3870399997</v>
      </c>
      <c r="FB37" s="14">
        <f t="shared" si="79"/>
        <v>0.57232147421945945</v>
      </c>
      <c r="FC37" s="15">
        <f t="shared" ref="FC37:FD37" si="228">SUM(FC38:FC41)</f>
        <v>0</v>
      </c>
      <c r="FD37" s="15">
        <f t="shared" si="228"/>
        <v>0</v>
      </c>
      <c r="FE37" s="16" t="s">
        <v>262</v>
      </c>
      <c r="FF37" s="15">
        <f t="shared" ref="FF37:FG37" si="229">SUM(FF38:FF41)</f>
        <v>0</v>
      </c>
      <c r="FG37" s="15">
        <f t="shared" si="229"/>
        <v>0</v>
      </c>
      <c r="FH37" s="16" t="s">
        <v>262</v>
      </c>
      <c r="FI37" s="15">
        <f t="shared" ref="FI37:FJ37" si="230">SUM(FI38:FI41)</f>
        <v>2296.4000000000005</v>
      </c>
      <c r="FJ37" s="15">
        <f t="shared" si="230"/>
        <v>1386.7611300000001</v>
      </c>
      <c r="FK37" s="16">
        <f t="shared" ref="FK37" si="231">FJ37/FI37</f>
        <v>0.60388483278174521</v>
      </c>
      <c r="FL37" s="15">
        <f t="shared" ref="FL37:FM37" si="232">SUM(FL38:FL41)</f>
        <v>3332.8</v>
      </c>
      <c r="FM37" s="15">
        <f t="shared" si="232"/>
        <v>1706.0419999999999</v>
      </c>
      <c r="FN37" s="14">
        <f t="shared" si="87"/>
        <v>0.51189450312049922</v>
      </c>
      <c r="FO37" s="15">
        <f t="shared" ref="FO37:FP37" si="233">SUM(FO38:FO41)</f>
        <v>79.2</v>
      </c>
      <c r="FP37" s="15">
        <f t="shared" si="233"/>
        <v>79.2</v>
      </c>
      <c r="FQ37" s="14">
        <f t="shared" si="89"/>
        <v>1</v>
      </c>
      <c r="FR37" s="15">
        <f t="shared" ref="FR37:FS37" si="234">SUM(FR38:FR41)</f>
        <v>42873.599999999999</v>
      </c>
      <c r="FS37" s="15">
        <f t="shared" si="234"/>
        <v>18960.43606</v>
      </c>
      <c r="FT37" s="14">
        <f t="shared" si="91"/>
        <v>0.44224035443722948</v>
      </c>
      <c r="FU37" s="15">
        <f t="shared" ref="FU37:FV37" si="235">SUM(FU38:FU41)</f>
        <v>0</v>
      </c>
      <c r="FV37" s="15">
        <f t="shared" si="235"/>
        <v>0</v>
      </c>
      <c r="FW37" s="14" t="s">
        <v>262</v>
      </c>
      <c r="FX37" s="15">
        <f t="shared" ref="FX37:FY37" si="236">SUM(FX38:FX41)</f>
        <v>38.5</v>
      </c>
      <c r="FY37" s="15">
        <f t="shared" si="236"/>
        <v>0</v>
      </c>
      <c r="FZ37" s="14">
        <f t="shared" si="95"/>
        <v>0</v>
      </c>
      <c r="GA37" s="15">
        <f t="shared" ref="GA37:GB37" si="237">SUM(GA38:GA41)</f>
        <v>1162608.3999999999</v>
      </c>
      <c r="GB37" s="15">
        <f t="shared" si="237"/>
        <v>748528.326</v>
      </c>
      <c r="GC37" s="14">
        <f t="shared" si="97"/>
        <v>0.64383529828272368</v>
      </c>
      <c r="GD37" s="15">
        <f t="shared" ref="GD37:GE37" si="238">SUM(GD38:GD41)</f>
        <v>12290.300000000001</v>
      </c>
      <c r="GE37" s="15">
        <f t="shared" si="238"/>
        <v>3572.7000000000003</v>
      </c>
      <c r="GF37" s="14">
        <f t="shared" si="99"/>
        <v>0.29069266006525468</v>
      </c>
      <c r="GG37" s="15">
        <f t="shared" ref="GG37:GH37" si="239">SUM(GG38:GG41)</f>
        <v>2168455.9</v>
      </c>
      <c r="GH37" s="15">
        <f t="shared" si="239"/>
        <v>1169501.7479999999</v>
      </c>
      <c r="GI37" s="14">
        <f t="shared" si="101"/>
        <v>0.53932466323156492</v>
      </c>
      <c r="GJ37" s="15">
        <f t="shared" ref="GJ37:GK37" si="240">SUM(GJ38:GJ41)</f>
        <v>2401.8000000000002</v>
      </c>
      <c r="GK37" s="15">
        <f t="shared" si="240"/>
        <v>1222.04</v>
      </c>
      <c r="GL37" s="14">
        <f t="shared" si="103"/>
        <v>0.50880173203430756</v>
      </c>
      <c r="GM37" s="15">
        <f t="shared" ref="GM37:GN37" si="241">SUM(GM38:GM41)</f>
        <v>17076.2</v>
      </c>
      <c r="GN37" s="15">
        <f t="shared" si="241"/>
        <v>6980.9</v>
      </c>
      <c r="GO37" s="14">
        <f t="shared" si="176"/>
        <v>0.4088087513615441</v>
      </c>
      <c r="GP37" s="15">
        <f t="shared" ref="GP37:GQ37" si="242">SUM(GP38:GP41)</f>
        <v>22954.14</v>
      </c>
      <c r="GQ37" s="15">
        <f t="shared" si="242"/>
        <v>20456.930400000001</v>
      </c>
      <c r="GR37" s="14">
        <f t="shared" si="106"/>
        <v>0.89120874927137339</v>
      </c>
      <c r="GS37" s="15">
        <f t="shared" ref="GS37:GT37" si="243">SUM(GS38:GS41)</f>
        <v>455.49999999999994</v>
      </c>
      <c r="GT37" s="15">
        <f t="shared" si="243"/>
        <v>199.5</v>
      </c>
      <c r="GU37" s="14">
        <f t="shared" si="108"/>
        <v>0.43798024149286502</v>
      </c>
      <c r="GV37" s="15">
        <f t="shared" ref="GV37:GW37" si="244">SUM(GV38:GV41)</f>
        <v>99456.1</v>
      </c>
      <c r="GW37" s="15">
        <f t="shared" si="244"/>
        <v>52515.83625</v>
      </c>
      <c r="GX37" s="14">
        <f t="shared" si="110"/>
        <v>0.52803031940725609</v>
      </c>
      <c r="GY37" s="15">
        <f t="shared" ref="GY37:GZ37" si="245">SUM(GY38:GY41)</f>
        <v>25627.899999999998</v>
      </c>
      <c r="GZ37" s="15">
        <f t="shared" si="245"/>
        <v>12701.75217</v>
      </c>
      <c r="HA37" s="14">
        <f t="shared" si="112"/>
        <v>0.49562204355409539</v>
      </c>
      <c r="HB37" s="15">
        <f t="shared" ref="HB37:HC37" si="246">SUM(HB38:HB41)</f>
        <v>4168.6000000000004</v>
      </c>
      <c r="HC37" s="15">
        <f t="shared" si="246"/>
        <v>2352.7740299999996</v>
      </c>
      <c r="HD37" s="14">
        <f t="shared" si="114"/>
        <v>0.56440388379791762</v>
      </c>
      <c r="HE37" s="15">
        <f t="shared" ref="HE37:HF37" si="247">SUM(HE38:HE41)</f>
        <v>740.6</v>
      </c>
      <c r="HF37" s="15">
        <f t="shared" si="247"/>
        <v>0</v>
      </c>
      <c r="HG37" s="14">
        <f t="shared" si="116"/>
        <v>0</v>
      </c>
      <c r="HH37" s="15">
        <f t="shared" ref="HH37:HI37" si="248">SUM(HH38:HH41)</f>
        <v>38</v>
      </c>
      <c r="HI37" s="15">
        <f t="shared" si="248"/>
        <v>0.5</v>
      </c>
      <c r="HJ37" s="14">
        <f t="shared" si="118"/>
        <v>1.3157894736842105E-2</v>
      </c>
      <c r="HK37" s="15">
        <f t="shared" ref="HK37:HL37" si="249">SUM(HK38:HK41)</f>
        <v>307.2</v>
      </c>
      <c r="HL37" s="15">
        <f t="shared" si="249"/>
        <v>153.6</v>
      </c>
      <c r="HM37" s="16">
        <f t="shared" ref="HM37" si="250">HL37/HK37</f>
        <v>0.5</v>
      </c>
      <c r="HN37" s="15">
        <f t="shared" ref="HN37:HO37" si="251">SUM(HN38:HN41)</f>
        <v>330.5</v>
      </c>
      <c r="HO37" s="15">
        <f t="shared" si="251"/>
        <v>330.5</v>
      </c>
      <c r="HP37" s="14">
        <f t="shared" ref="HP37:HP40" si="252">HO37/HN37</f>
        <v>1</v>
      </c>
      <c r="HQ37" s="15">
        <f t="shared" ref="HQ37:HR37" si="253">SUM(HQ38:HQ41)</f>
        <v>706.78000000000009</v>
      </c>
      <c r="HR37" s="15">
        <f t="shared" si="253"/>
        <v>79.000000000000014</v>
      </c>
      <c r="HS37" s="14">
        <f t="shared" si="123"/>
        <v>0.11177452672684571</v>
      </c>
      <c r="HT37" s="15">
        <f t="shared" ref="HT37:HU37" si="254">SUM(HT38:HT41)</f>
        <v>0</v>
      </c>
      <c r="HU37" s="15">
        <f t="shared" si="254"/>
        <v>0</v>
      </c>
      <c r="HV37" s="14" t="s">
        <v>262</v>
      </c>
      <c r="HW37" s="15">
        <f t="shared" ref="HW37:HX37" si="255">SUM(HW38:HW41)</f>
        <v>0</v>
      </c>
      <c r="HX37" s="15">
        <f t="shared" si="255"/>
        <v>0</v>
      </c>
      <c r="HY37" s="14" t="s">
        <v>262</v>
      </c>
      <c r="HZ37" s="15">
        <f t="shared" ref="HZ37:IA37" si="256">SUM(HZ38:HZ41)</f>
        <v>4655.7</v>
      </c>
      <c r="IA37" s="15">
        <f t="shared" si="256"/>
        <v>2970.8410000000003</v>
      </c>
      <c r="IB37" s="14">
        <f t="shared" si="129"/>
        <v>0.63810834031402375</v>
      </c>
      <c r="IC37" s="15">
        <f t="shared" ref="IC37:ID37" si="257">SUM(IC38:IC41)</f>
        <v>1366739.9989999998</v>
      </c>
      <c r="ID37" s="15">
        <f t="shared" si="257"/>
        <v>6165.8720000000003</v>
      </c>
      <c r="IE37" s="14">
        <f t="shared" si="131"/>
        <v>4.511371588240172E-3</v>
      </c>
      <c r="IF37" s="15">
        <f t="shared" ref="IF37:IG37" si="258">SUM(IF38:IF41)</f>
        <v>56350.31</v>
      </c>
      <c r="IG37" s="15">
        <f t="shared" si="258"/>
        <v>0</v>
      </c>
      <c r="IH37" s="14">
        <f t="shared" ref="IH37:IH40" si="259">IG37/IF37</f>
        <v>0</v>
      </c>
      <c r="II37" s="15">
        <f t="shared" ref="II37:IJ37" si="260">SUM(II38:II41)</f>
        <v>480150</v>
      </c>
      <c r="IJ37" s="15">
        <f t="shared" si="260"/>
        <v>0</v>
      </c>
      <c r="IK37" s="14">
        <f t="shared" si="134"/>
        <v>0</v>
      </c>
      <c r="IL37" s="15">
        <f>SUM(IL38:IL41)</f>
        <v>690737.17299999995</v>
      </c>
      <c r="IM37" s="15">
        <f>SUM(IM38:IM41)</f>
        <v>0</v>
      </c>
      <c r="IN37" s="14">
        <f t="shared" ref="IN37:IN40" si="261">IM37/IL37</f>
        <v>0</v>
      </c>
      <c r="IO37" s="15">
        <f t="shared" ref="IO37:IP37" si="262">SUM(IO38:IO41)</f>
        <v>0</v>
      </c>
      <c r="IP37" s="15">
        <f t="shared" si="262"/>
        <v>0</v>
      </c>
      <c r="IQ37" s="16" t="s">
        <v>262</v>
      </c>
      <c r="IR37" s="15">
        <f t="shared" ref="IR37:IS37" si="263">SUM(IR38:IR41)</f>
        <v>0</v>
      </c>
      <c r="IS37" s="15">
        <f t="shared" si="263"/>
        <v>0</v>
      </c>
      <c r="IT37" s="16" t="s">
        <v>262</v>
      </c>
      <c r="IU37" s="15">
        <f t="shared" ref="IU37:IV37" si="264">SUM(IU38:IU41)</f>
        <v>0</v>
      </c>
      <c r="IV37" s="15">
        <f t="shared" si="264"/>
        <v>0</v>
      </c>
      <c r="IW37" s="16" t="s">
        <v>262</v>
      </c>
      <c r="IX37" s="15">
        <f t="shared" ref="IX37:IY37" si="265">SUM(IX38:IX41)</f>
        <v>0</v>
      </c>
      <c r="IY37" s="15">
        <f t="shared" si="265"/>
        <v>0</v>
      </c>
      <c r="IZ37" s="16" t="s">
        <v>262</v>
      </c>
      <c r="JA37" s="15">
        <f t="shared" ref="JA37:JB37" si="266">SUM(JA38:JA41)</f>
        <v>56600</v>
      </c>
      <c r="JB37" s="15">
        <f t="shared" si="266"/>
        <v>0</v>
      </c>
      <c r="JC37" s="16">
        <f t="shared" ref="JC37" si="267">JB37/JA37</f>
        <v>0</v>
      </c>
      <c r="JD37" s="15">
        <f t="shared" ref="JD37:JE37" si="268">SUM(JD38:JD41)</f>
        <v>0</v>
      </c>
      <c r="JE37" s="15">
        <f t="shared" si="268"/>
        <v>0</v>
      </c>
      <c r="JF37" s="16" t="s">
        <v>262</v>
      </c>
      <c r="JG37" s="15">
        <f t="shared" ref="JG37:JH37" si="269">SUM(JG38:JG41)</f>
        <v>0</v>
      </c>
      <c r="JH37" s="15">
        <f t="shared" si="269"/>
        <v>0</v>
      </c>
      <c r="JI37" s="16" t="s">
        <v>262</v>
      </c>
      <c r="JJ37" s="15">
        <f t="shared" ref="JJ37:JK37" si="270">SUM(JJ38:JJ41)</f>
        <v>0</v>
      </c>
      <c r="JK37" s="15">
        <f t="shared" si="270"/>
        <v>0</v>
      </c>
      <c r="JL37" s="16" t="s">
        <v>262</v>
      </c>
      <c r="JM37" s="15">
        <f t="shared" ref="JM37:JN37" si="271">SUM(JM38:JM41)</f>
        <v>0</v>
      </c>
      <c r="JN37" s="15">
        <f t="shared" si="271"/>
        <v>0</v>
      </c>
      <c r="JO37" s="16" t="s">
        <v>262</v>
      </c>
      <c r="JP37" s="15">
        <f t="shared" ref="JP37:JQ37" si="272">SUM(JP38:JP41)</f>
        <v>7923.07</v>
      </c>
      <c r="JQ37" s="15">
        <f t="shared" si="272"/>
        <v>0</v>
      </c>
      <c r="JR37" s="16">
        <f t="shared" ref="JR37" si="273">JQ37/JP37</f>
        <v>0</v>
      </c>
      <c r="JS37" s="15">
        <f t="shared" ref="JS37:JT37" si="274">SUM(JS38:JS41)</f>
        <v>11880</v>
      </c>
      <c r="JT37" s="15">
        <f t="shared" si="274"/>
        <v>0</v>
      </c>
      <c r="JU37" s="14">
        <f t="shared" si="156"/>
        <v>0</v>
      </c>
      <c r="JV37" s="15">
        <f t="shared" ref="JV37:JW37" si="275">SUM(JV38:JV41)</f>
        <v>80.03</v>
      </c>
      <c r="JW37" s="15">
        <f t="shared" si="275"/>
        <v>0</v>
      </c>
      <c r="JX37" s="14">
        <f t="shared" si="158"/>
        <v>0</v>
      </c>
      <c r="JY37" s="15">
        <f t="shared" ref="JY37" si="276">SUM(JY38:JY41)</f>
        <v>120</v>
      </c>
      <c r="JZ37" s="15">
        <f>SUM(JZ38:JZ41)</f>
        <v>0</v>
      </c>
      <c r="KA37" s="14">
        <f t="shared" si="160"/>
        <v>0</v>
      </c>
      <c r="KB37" s="15">
        <f t="shared" ref="KB37:KC37" si="277">SUM(KB38:KB41)</f>
        <v>55602.14</v>
      </c>
      <c r="KC37" s="15">
        <f t="shared" si="277"/>
        <v>0</v>
      </c>
      <c r="KD37" s="14">
        <f t="shared" si="162"/>
        <v>0</v>
      </c>
      <c r="KE37" s="15">
        <f>SUM(KE38:KE41)</f>
        <v>0</v>
      </c>
      <c r="KF37" s="15">
        <f>SUM(KF38:KF41)</f>
        <v>0</v>
      </c>
      <c r="KG37" s="14" t="s">
        <v>262</v>
      </c>
      <c r="KH37" s="15">
        <f>SUM(KH38:KH41)</f>
        <v>0</v>
      </c>
      <c r="KI37" s="15">
        <f>SUM(KI38:KI41)</f>
        <v>0</v>
      </c>
      <c r="KJ37" s="14" t="s">
        <v>262</v>
      </c>
      <c r="KK37" s="15">
        <f>SUM(KK38:KK41)</f>
        <v>0</v>
      </c>
      <c r="KL37" s="15">
        <f>SUM(KL38:KL41)</f>
        <v>0</v>
      </c>
      <c r="KM37" s="14" t="s">
        <v>262</v>
      </c>
      <c r="KN37" s="15">
        <f>SUM(KN38:KN41)</f>
        <v>1210.8</v>
      </c>
      <c r="KO37" s="15">
        <f>SUM(KO38:KO41)</f>
        <v>1210.796</v>
      </c>
      <c r="KP37" s="16">
        <f>KO37/KN37</f>
        <v>0.99999669639907507</v>
      </c>
      <c r="KQ37" s="15">
        <f t="shared" ref="KQ37:KR37" si="278">SUM(KQ38:KQ41)</f>
        <v>4721.2759999999998</v>
      </c>
      <c r="KR37" s="15">
        <f t="shared" si="278"/>
        <v>4721.2759999999998</v>
      </c>
      <c r="KS37" s="14">
        <f t="shared" si="165"/>
        <v>1</v>
      </c>
      <c r="KT37" s="15">
        <f t="shared" ref="KT37:KU37" si="279">SUM(KT38:KT41)</f>
        <v>1365.2</v>
      </c>
      <c r="KU37" s="15">
        <f t="shared" si="279"/>
        <v>233.8</v>
      </c>
      <c r="KV37" s="14">
        <f t="shared" si="167"/>
        <v>0.17125695868737181</v>
      </c>
      <c r="KW37" s="15">
        <f t="shared" ref="KW37:KX37" si="280">SUM(KW38:KW41)</f>
        <v>6745655.4308500001</v>
      </c>
      <c r="KX37" s="15">
        <f t="shared" si="280"/>
        <v>2502909.0547599997</v>
      </c>
      <c r="KY37" s="14">
        <f t="shared" si="169"/>
        <v>0.3710401576862955</v>
      </c>
    </row>
    <row r="38" spans="1:311" x14ac:dyDescent="0.25">
      <c r="A38" s="30" t="s">
        <v>241</v>
      </c>
      <c r="B38" s="28" t="s">
        <v>197</v>
      </c>
      <c r="C38" s="15">
        <f t="shared" ref="C38" si="281">F38+I38+L38+O38</f>
        <v>106728</v>
      </c>
      <c r="D38" s="15">
        <f t="shared" ref="D38" si="282">G38+J38+M38+P38</f>
        <v>82225.100000000006</v>
      </c>
      <c r="E38" s="16">
        <f t="shared" ref="E38:E43" si="283">D38/C38</f>
        <v>0.77041732253953987</v>
      </c>
      <c r="F38" s="31">
        <v>2667</v>
      </c>
      <c r="G38" s="31">
        <v>1333.8</v>
      </c>
      <c r="H38" s="25">
        <f t="shared" ref="H38:H43" si="284">G38/F38</f>
        <v>0.50011248593925761</v>
      </c>
      <c r="I38" s="31">
        <v>100861</v>
      </c>
      <c r="J38" s="31">
        <v>77691.3</v>
      </c>
      <c r="K38" s="23">
        <f t="shared" si="171"/>
        <v>0.7702808816093436</v>
      </c>
      <c r="L38" s="31">
        <v>3200</v>
      </c>
      <c r="M38" s="31">
        <v>3200</v>
      </c>
      <c r="N38" s="23">
        <f t="shared" si="1"/>
        <v>1</v>
      </c>
      <c r="O38" s="31"/>
      <c r="P38" s="31"/>
      <c r="Q38" s="23"/>
      <c r="R38" s="15">
        <f t="shared" si="172"/>
        <v>241362.70267</v>
      </c>
      <c r="S38" s="15">
        <f t="shared" si="173"/>
        <v>26363.44095</v>
      </c>
      <c r="T38" s="14">
        <f t="shared" si="3"/>
        <v>0.10922748485313852</v>
      </c>
      <c r="U38" s="31">
        <v>32216.1</v>
      </c>
      <c r="V38" s="31">
        <v>16942.900000000001</v>
      </c>
      <c r="W38" s="23">
        <f t="shared" si="5"/>
        <v>0.52591406160273912</v>
      </c>
      <c r="X38" s="31"/>
      <c r="Y38" s="31"/>
      <c r="Z38" s="23"/>
      <c r="AA38" s="31"/>
      <c r="AB38" s="31"/>
      <c r="AC38" s="23"/>
      <c r="AD38" s="31"/>
      <c r="AE38" s="31"/>
      <c r="AF38" s="23"/>
      <c r="AG38" s="31"/>
      <c r="AH38" s="31"/>
      <c r="AI38" s="25"/>
      <c r="AJ38" s="31"/>
      <c r="AK38" s="31"/>
      <c r="AL38" s="23"/>
      <c r="AM38" s="31"/>
      <c r="AN38" s="31"/>
      <c r="AO38" s="25"/>
      <c r="AP38" s="31"/>
      <c r="AQ38" s="31"/>
      <c r="AR38" s="23"/>
      <c r="AS38" s="31"/>
      <c r="AT38" s="31"/>
      <c r="AU38" s="25"/>
      <c r="AV38" s="31"/>
      <c r="AW38" s="31"/>
      <c r="AX38" s="31"/>
      <c r="AY38" s="31">
        <v>35000</v>
      </c>
      <c r="AZ38" s="31">
        <v>0</v>
      </c>
      <c r="BA38" s="23">
        <f t="shared" si="14"/>
        <v>0</v>
      </c>
      <c r="BB38" s="31"/>
      <c r="BC38" s="31"/>
      <c r="BD38" s="23"/>
      <c r="BE38" s="31">
        <v>24642.939920000001</v>
      </c>
      <c r="BF38" s="31">
        <v>8462.5409499999987</v>
      </c>
      <c r="BG38" s="23">
        <f t="shared" si="18"/>
        <v>0.34340630531391558</v>
      </c>
      <c r="BH38" s="31">
        <v>120780</v>
      </c>
      <c r="BI38" s="31">
        <v>0</v>
      </c>
      <c r="BJ38" s="23">
        <f t="shared" si="20"/>
        <v>0</v>
      </c>
      <c r="BK38" s="31"/>
      <c r="BL38" s="31"/>
      <c r="BM38" s="31"/>
      <c r="BN38" s="31"/>
      <c r="BO38" s="31"/>
      <c r="BP38" s="31"/>
      <c r="BQ38" s="31"/>
      <c r="BR38" s="31"/>
      <c r="BS38" s="23"/>
      <c r="BT38" s="31"/>
      <c r="BU38" s="31"/>
      <c r="BV38" s="23"/>
      <c r="BW38" s="31"/>
      <c r="BX38" s="31"/>
      <c r="BY38" s="31"/>
      <c r="BZ38" s="31"/>
      <c r="CA38" s="31"/>
      <c r="CB38" s="31"/>
      <c r="CC38" s="31"/>
      <c r="CD38" s="31"/>
      <c r="CE38" s="23"/>
      <c r="CF38" s="31"/>
      <c r="CG38" s="31"/>
      <c r="CH38" s="23"/>
      <c r="CI38" s="31">
        <v>2216.9</v>
      </c>
      <c r="CJ38" s="31">
        <v>958</v>
      </c>
      <c r="CK38" s="23">
        <f t="shared" si="38"/>
        <v>0.4321349632369525</v>
      </c>
      <c r="CL38" s="31"/>
      <c r="CM38" s="31"/>
      <c r="CN38" s="23"/>
      <c r="CO38" s="31">
        <v>1677.09575</v>
      </c>
      <c r="CP38" s="31">
        <v>0</v>
      </c>
      <c r="CQ38" s="23">
        <f t="shared" si="208"/>
        <v>0</v>
      </c>
      <c r="CR38" s="31"/>
      <c r="CS38" s="31"/>
      <c r="CT38" s="23"/>
      <c r="CU38" s="31"/>
      <c r="CV38" s="31"/>
      <c r="CW38" s="23"/>
      <c r="CX38" s="31"/>
      <c r="CY38" s="31"/>
      <c r="CZ38" s="23"/>
      <c r="DA38" s="31"/>
      <c r="DB38" s="31"/>
      <c r="DC38" s="23"/>
      <c r="DD38" s="31"/>
      <c r="DE38" s="31"/>
      <c r="DF38" s="23"/>
      <c r="DG38" s="31"/>
      <c r="DH38" s="31"/>
      <c r="DI38" s="23"/>
      <c r="DJ38" s="31"/>
      <c r="DK38" s="31"/>
      <c r="DL38" s="23"/>
      <c r="DM38" s="31"/>
      <c r="DN38" s="31"/>
      <c r="DO38" s="23"/>
      <c r="DP38" s="31"/>
      <c r="DQ38" s="31"/>
      <c r="DR38" s="23"/>
      <c r="DS38" s="31"/>
      <c r="DT38" s="31"/>
      <c r="DU38" s="31"/>
      <c r="DV38" s="31"/>
      <c r="DW38" s="31"/>
      <c r="DX38" s="31"/>
      <c r="DY38" s="31">
        <v>5000</v>
      </c>
      <c r="DZ38" s="31">
        <v>0</v>
      </c>
      <c r="EA38" s="25">
        <f t="shared" si="216"/>
        <v>0</v>
      </c>
      <c r="EB38" s="31"/>
      <c r="EC38" s="31"/>
      <c r="ED38" s="25"/>
      <c r="EE38" s="31"/>
      <c r="EF38" s="31"/>
      <c r="EG38" s="23"/>
      <c r="EH38" s="31">
        <v>3500</v>
      </c>
      <c r="EI38" s="31">
        <v>0</v>
      </c>
      <c r="EJ38" s="23">
        <f t="shared" si="70"/>
        <v>0</v>
      </c>
      <c r="EK38" s="31"/>
      <c r="EL38" s="31"/>
      <c r="EM38" s="23"/>
      <c r="EN38" s="31"/>
      <c r="EO38" s="31"/>
      <c r="EP38" s="23"/>
      <c r="EQ38" s="31"/>
      <c r="ER38" s="31"/>
      <c r="ES38" s="25"/>
      <c r="ET38" s="31"/>
      <c r="EU38" s="31"/>
      <c r="EV38" s="23"/>
      <c r="EW38" s="31">
        <v>16329.666999999999</v>
      </c>
      <c r="EX38" s="31">
        <v>0</v>
      </c>
      <c r="EY38" s="23">
        <f t="shared" si="78"/>
        <v>0</v>
      </c>
      <c r="EZ38" s="31">
        <f t="shared" si="174"/>
        <v>297056.7</v>
      </c>
      <c r="FA38" s="31">
        <f t="shared" si="175"/>
        <v>180990.84066000002</v>
      </c>
      <c r="FB38" s="23">
        <f t="shared" si="79"/>
        <v>0.60928045272165221</v>
      </c>
      <c r="FC38" s="31"/>
      <c r="FD38" s="31"/>
      <c r="FE38" s="31"/>
      <c r="FF38" s="31"/>
      <c r="FG38" s="31"/>
      <c r="FH38" s="31"/>
      <c r="FI38" s="31">
        <v>407.1</v>
      </c>
      <c r="FJ38" s="31">
        <v>171.12112999999999</v>
      </c>
      <c r="FK38" s="23">
        <f t="shared" si="85"/>
        <v>0.42034175878162611</v>
      </c>
      <c r="FL38" s="31"/>
      <c r="FM38" s="31"/>
      <c r="FN38" s="23"/>
      <c r="FO38" s="31"/>
      <c r="FP38" s="31"/>
      <c r="FQ38" s="23"/>
      <c r="FR38" s="31">
        <v>1763.9</v>
      </c>
      <c r="FS38" s="31">
        <v>546.79753000000005</v>
      </c>
      <c r="FT38" s="23">
        <f t="shared" si="91"/>
        <v>0.30999349736379617</v>
      </c>
      <c r="FU38" s="31"/>
      <c r="FV38" s="31"/>
      <c r="FW38" s="23"/>
      <c r="FX38" s="31">
        <v>1.1000000000000001</v>
      </c>
      <c r="FY38" s="31">
        <v>0</v>
      </c>
      <c r="FZ38" s="23">
        <f t="shared" si="95"/>
        <v>0</v>
      </c>
      <c r="GA38" s="31">
        <v>95945.2</v>
      </c>
      <c r="GB38" s="31">
        <v>54543.036999999997</v>
      </c>
      <c r="GC38" s="23">
        <f t="shared" si="97"/>
        <v>0.5684811434026924</v>
      </c>
      <c r="GD38" s="31">
        <v>4268.6000000000004</v>
      </c>
      <c r="GE38" s="31">
        <v>1444.5</v>
      </c>
      <c r="GF38" s="23">
        <f t="shared" si="99"/>
        <v>0.33840134938855826</v>
      </c>
      <c r="GG38" s="31">
        <v>171219.6</v>
      </c>
      <c r="GH38" s="31">
        <v>111945.352</v>
      </c>
      <c r="GI38" s="23">
        <f t="shared" si="101"/>
        <v>0.65381154961231069</v>
      </c>
      <c r="GJ38" s="31">
        <v>290.60000000000002</v>
      </c>
      <c r="GK38" s="31">
        <v>141.85</v>
      </c>
      <c r="GL38" s="23">
        <f t="shared" si="103"/>
        <v>0.48812801101169989</v>
      </c>
      <c r="GM38" s="31">
        <v>8175.2</v>
      </c>
      <c r="GN38" s="31">
        <v>3399.2</v>
      </c>
      <c r="GO38" s="23">
        <f t="shared" si="176"/>
        <v>0.41579410901262354</v>
      </c>
      <c r="GP38" s="31">
        <v>3826.2</v>
      </c>
      <c r="GQ38" s="31">
        <v>3794.7</v>
      </c>
      <c r="GR38" s="23">
        <f t="shared" si="106"/>
        <v>0.99176728869374309</v>
      </c>
      <c r="GS38" s="31">
        <v>182.2</v>
      </c>
      <c r="GT38" s="31">
        <v>77</v>
      </c>
      <c r="GU38" s="23">
        <f t="shared" si="108"/>
        <v>0.42261251372118552</v>
      </c>
      <c r="GV38" s="31">
        <v>8600.9</v>
      </c>
      <c r="GW38" s="31">
        <v>3770.0009999999997</v>
      </c>
      <c r="GX38" s="23">
        <f t="shared" si="110"/>
        <v>0.43832633794137821</v>
      </c>
      <c r="GY38" s="31">
        <v>1862.6</v>
      </c>
      <c r="GZ38" s="31">
        <v>935.6</v>
      </c>
      <c r="HA38" s="23">
        <f t="shared" si="112"/>
        <v>0.50230860088048968</v>
      </c>
      <c r="HB38" s="31"/>
      <c r="HC38" s="31"/>
      <c r="HD38" s="23"/>
      <c r="HE38" s="31"/>
      <c r="HF38" s="31"/>
      <c r="HG38" s="23"/>
      <c r="HH38" s="31"/>
      <c r="HI38" s="31"/>
      <c r="HJ38" s="23"/>
      <c r="HK38" s="31"/>
      <c r="HL38" s="31"/>
      <c r="HM38" s="31"/>
      <c r="HN38" s="31"/>
      <c r="HO38" s="31"/>
      <c r="HP38" s="23"/>
      <c r="HQ38" s="31">
        <v>9.9</v>
      </c>
      <c r="HR38" s="31">
        <v>5</v>
      </c>
      <c r="HS38" s="23">
        <f t="shared" si="123"/>
        <v>0.50505050505050508</v>
      </c>
      <c r="HT38" s="31"/>
      <c r="HU38" s="31"/>
      <c r="HV38" s="23"/>
      <c r="HW38" s="31"/>
      <c r="HX38" s="31"/>
      <c r="HY38" s="23"/>
      <c r="HZ38" s="31">
        <v>503.6</v>
      </c>
      <c r="IA38" s="31">
        <v>216.68199999999999</v>
      </c>
      <c r="IB38" s="23">
        <f t="shared" si="129"/>
        <v>0.43026608419380458</v>
      </c>
      <c r="IC38" s="31">
        <f t="shared" ref="IC38:IC41" si="285">JJ38+JM38+KB38+KT38+JP38+JS38+JV38+JY38+KQ38+IO38+IR38+IU38+IX38+JA38+JD38+JG38+KN38+IF38+II38+IL38</f>
        <v>70852.14</v>
      </c>
      <c r="ID38" s="31">
        <f t="shared" ref="ID38:ID41" si="286">JK38+JN38+KC38+KU38+JQ38+JT38+JW38+JZ38+KR38+IP38+IS38+IV38+IY38+JB38+JE38+JH38+KO38+IG38+IJ38+IM38</f>
        <v>0</v>
      </c>
      <c r="IE38" s="23">
        <f t="shared" si="131"/>
        <v>0</v>
      </c>
      <c r="IF38" s="31"/>
      <c r="IG38" s="31"/>
      <c r="IH38" s="23"/>
      <c r="II38" s="31"/>
      <c r="IJ38" s="31"/>
      <c r="IK38" s="23"/>
      <c r="IL38" s="31"/>
      <c r="IM38" s="31"/>
      <c r="IN38" s="23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>
        <v>12250</v>
      </c>
      <c r="JB38" s="31">
        <v>0</v>
      </c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>
        <v>2970</v>
      </c>
      <c r="JT38" s="31">
        <v>0</v>
      </c>
      <c r="JU38" s="23">
        <f t="shared" si="156"/>
        <v>0</v>
      </c>
      <c r="JV38" s="31"/>
      <c r="JW38" s="31"/>
      <c r="JX38" s="23"/>
      <c r="JY38" s="31">
        <v>30</v>
      </c>
      <c r="JZ38" s="31">
        <v>0</v>
      </c>
      <c r="KA38" s="23">
        <f t="shared" si="160"/>
        <v>0</v>
      </c>
      <c r="KB38" s="31">
        <v>55602.14</v>
      </c>
      <c r="KC38" s="31">
        <v>0</v>
      </c>
      <c r="KD38" s="23">
        <f t="shared" si="162"/>
        <v>0</v>
      </c>
      <c r="KE38" s="23"/>
      <c r="KF38" s="23"/>
      <c r="KG38" s="23"/>
      <c r="KH38" s="23"/>
      <c r="KI38" s="23"/>
      <c r="KJ38" s="23"/>
      <c r="KK38" s="23"/>
      <c r="KL38" s="23"/>
      <c r="KM38" s="23"/>
      <c r="KN38" s="31"/>
      <c r="KO38" s="31"/>
      <c r="KP38" s="31"/>
      <c r="KQ38" s="31"/>
      <c r="KR38" s="31"/>
      <c r="KS38" s="23"/>
      <c r="KT38" s="31"/>
      <c r="KU38" s="31"/>
      <c r="KV38" s="23"/>
      <c r="KW38" s="31">
        <f t="shared" ref="KW38:KX41" si="287">C38+R38+EZ38+IC38</f>
        <v>715999.54267</v>
      </c>
      <c r="KX38" s="31">
        <f t="shared" si="287"/>
        <v>289579.38161000004</v>
      </c>
      <c r="KY38" s="23">
        <f t="shared" si="169"/>
        <v>0.40444073543698544</v>
      </c>
    </row>
    <row r="39" spans="1:311" x14ac:dyDescent="0.25">
      <c r="A39" s="30" t="s">
        <v>242</v>
      </c>
      <c r="B39" s="28" t="s">
        <v>198</v>
      </c>
      <c r="C39" s="15">
        <f t="shared" ref="C39:C41" si="288">F39+I39+L39+O39</f>
        <v>75180.899999999994</v>
      </c>
      <c r="D39" s="15">
        <f t="shared" ref="D39:D41" si="289">G39+J39+M39+P39</f>
        <v>45886.200000000004</v>
      </c>
      <c r="E39" s="16">
        <f t="shared" si="283"/>
        <v>0.61034385063227503</v>
      </c>
      <c r="F39" s="31">
        <v>2416</v>
      </c>
      <c r="G39" s="31">
        <v>1207.8</v>
      </c>
      <c r="H39" s="25">
        <f t="shared" si="284"/>
        <v>0.49991721854304633</v>
      </c>
      <c r="I39" s="31">
        <v>71813</v>
      </c>
      <c r="J39" s="31">
        <v>43726.5</v>
      </c>
      <c r="K39" s="23">
        <f t="shared" si="171"/>
        <v>0.60889393285338311</v>
      </c>
      <c r="L39" s="31">
        <v>951.9</v>
      </c>
      <c r="M39" s="31">
        <v>951.9</v>
      </c>
      <c r="N39" s="23">
        <f t="shared" si="1"/>
        <v>1</v>
      </c>
      <c r="O39" s="31"/>
      <c r="P39" s="31"/>
      <c r="Q39" s="23"/>
      <c r="R39" s="15">
        <f t="shared" si="172"/>
        <v>84237.234509999995</v>
      </c>
      <c r="S39" s="15">
        <f t="shared" si="173"/>
        <v>26993.125039999999</v>
      </c>
      <c r="T39" s="14">
        <f t="shared" si="3"/>
        <v>0.32044172861343856</v>
      </c>
      <c r="U39" s="31">
        <v>51203.8</v>
      </c>
      <c r="V39" s="31">
        <v>26928.7</v>
      </c>
      <c r="W39" s="23">
        <f t="shared" si="5"/>
        <v>0.52591213933340886</v>
      </c>
      <c r="X39" s="31">
        <v>2166.4</v>
      </c>
      <c r="Y39" s="31">
        <v>64.425039999999996</v>
      </c>
      <c r="Z39" s="23">
        <f t="shared" si="7"/>
        <v>2.9738293943870012E-2</v>
      </c>
      <c r="AA39" s="31"/>
      <c r="AB39" s="31"/>
      <c r="AC39" s="23"/>
      <c r="AD39" s="31"/>
      <c r="AE39" s="31"/>
      <c r="AF39" s="23"/>
      <c r="AG39" s="31">
        <v>908</v>
      </c>
      <c r="AH39" s="31">
        <v>0</v>
      </c>
      <c r="AI39" s="25">
        <f t="shared" si="190"/>
        <v>0</v>
      </c>
      <c r="AJ39" s="31"/>
      <c r="AK39" s="31"/>
      <c r="AL39" s="23"/>
      <c r="AM39" s="31"/>
      <c r="AN39" s="31"/>
      <c r="AO39" s="25"/>
      <c r="AP39" s="31">
        <v>982.56</v>
      </c>
      <c r="AQ39" s="31">
        <v>0</v>
      </c>
      <c r="AR39" s="23">
        <f t="shared" si="9"/>
        <v>0</v>
      </c>
      <c r="AS39" s="31"/>
      <c r="AT39" s="31"/>
      <c r="AU39" s="25"/>
      <c r="AV39" s="31"/>
      <c r="AW39" s="31"/>
      <c r="AX39" s="31"/>
      <c r="AY39" s="31"/>
      <c r="AZ39" s="31"/>
      <c r="BA39" s="23"/>
      <c r="BB39" s="31"/>
      <c r="BC39" s="31"/>
      <c r="BD39" s="23"/>
      <c r="BE39" s="31"/>
      <c r="BF39" s="31"/>
      <c r="BG39" s="23"/>
      <c r="BH39" s="31"/>
      <c r="BI39" s="31"/>
      <c r="BJ39" s="23"/>
      <c r="BK39" s="31"/>
      <c r="BL39" s="31"/>
      <c r="BM39" s="31"/>
      <c r="BN39" s="31"/>
      <c r="BO39" s="31"/>
      <c r="BP39" s="31"/>
      <c r="BQ39" s="31"/>
      <c r="BR39" s="31"/>
      <c r="BS39" s="23"/>
      <c r="BT39" s="31"/>
      <c r="BU39" s="31"/>
      <c r="BV39" s="23"/>
      <c r="BW39" s="31"/>
      <c r="BX39" s="31"/>
      <c r="BY39" s="31"/>
      <c r="BZ39" s="31"/>
      <c r="CA39" s="31"/>
      <c r="CB39" s="31"/>
      <c r="CC39" s="31"/>
      <c r="CD39" s="31"/>
      <c r="CE39" s="23"/>
      <c r="CF39" s="31">
        <v>2142</v>
      </c>
      <c r="CG39" s="31">
        <v>0</v>
      </c>
      <c r="CH39" s="23">
        <f t="shared" si="36"/>
        <v>0</v>
      </c>
      <c r="CI39" s="31"/>
      <c r="CJ39" s="31"/>
      <c r="CK39" s="23"/>
      <c r="CL39" s="31">
        <v>6.7979099999999999</v>
      </c>
      <c r="CM39" s="31">
        <v>0</v>
      </c>
      <c r="CN39" s="23">
        <f t="shared" si="40"/>
        <v>0</v>
      </c>
      <c r="CO39" s="31"/>
      <c r="CP39" s="31"/>
      <c r="CQ39" s="23"/>
      <c r="CR39" s="31">
        <v>865.39859999999999</v>
      </c>
      <c r="CS39" s="31">
        <v>0</v>
      </c>
      <c r="CT39" s="23">
        <f t="shared" si="43"/>
        <v>0</v>
      </c>
      <c r="CU39" s="31"/>
      <c r="CV39" s="31"/>
      <c r="CW39" s="23"/>
      <c r="CX39" s="31"/>
      <c r="CY39" s="31"/>
      <c r="CZ39" s="23"/>
      <c r="DA39" s="31"/>
      <c r="DB39" s="31"/>
      <c r="DC39" s="23"/>
      <c r="DD39" s="31"/>
      <c r="DE39" s="31"/>
      <c r="DF39" s="23"/>
      <c r="DG39" s="31"/>
      <c r="DH39" s="31"/>
      <c r="DI39" s="23"/>
      <c r="DJ39" s="31"/>
      <c r="DK39" s="31"/>
      <c r="DL39" s="23"/>
      <c r="DM39" s="31"/>
      <c r="DN39" s="31"/>
      <c r="DO39" s="23"/>
      <c r="DP39" s="31"/>
      <c r="DQ39" s="31"/>
      <c r="DR39" s="23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25"/>
      <c r="EE39" s="31"/>
      <c r="EF39" s="31"/>
      <c r="EG39" s="23"/>
      <c r="EH39" s="31">
        <v>12940.2</v>
      </c>
      <c r="EI39" s="31">
        <v>0</v>
      </c>
      <c r="EJ39" s="23">
        <f t="shared" si="70"/>
        <v>0</v>
      </c>
      <c r="EK39" s="31"/>
      <c r="EL39" s="31"/>
      <c r="EM39" s="23"/>
      <c r="EN39" s="31"/>
      <c r="EO39" s="31"/>
      <c r="EP39" s="23"/>
      <c r="EQ39" s="31"/>
      <c r="ER39" s="31"/>
      <c r="ES39" s="25"/>
      <c r="ET39" s="31"/>
      <c r="EU39" s="31"/>
      <c r="EV39" s="23"/>
      <c r="EW39" s="31">
        <v>13022.078</v>
      </c>
      <c r="EX39" s="31">
        <v>0</v>
      </c>
      <c r="EY39" s="23">
        <f t="shared" si="78"/>
        <v>0</v>
      </c>
      <c r="EZ39" s="31">
        <f t="shared" si="174"/>
        <v>172958.60000000003</v>
      </c>
      <c r="FA39" s="31">
        <f t="shared" si="175"/>
        <v>115846.19097999998</v>
      </c>
      <c r="FB39" s="23">
        <f t="shared" si="79"/>
        <v>0.6697914470861811</v>
      </c>
      <c r="FC39" s="31"/>
      <c r="FD39" s="31"/>
      <c r="FE39" s="31"/>
      <c r="FF39" s="31"/>
      <c r="FG39" s="31"/>
      <c r="FH39" s="31"/>
      <c r="FI39" s="31">
        <v>203.6</v>
      </c>
      <c r="FJ39" s="31">
        <v>173.64</v>
      </c>
      <c r="FK39" s="23">
        <f t="shared" si="85"/>
        <v>0.85284872298624748</v>
      </c>
      <c r="FL39" s="31"/>
      <c r="FM39" s="31"/>
      <c r="FN39" s="23"/>
      <c r="FO39" s="31"/>
      <c r="FP39" s="31"/>
      <c r="FQ39" s="23"/>
      <c r="FR39" s="31"/>
      <c r="FS39" s="31"/>
      <c r="FT39" s="23"/>
      <c r="FU39" s="31"/>
      <c r="FV39" s="31"/>
      <c r="FW39" s="23"/>
      <c r="FX39" s="31"/>
      <c r="FY39" s="31"/>
      <c r="FZ39" s="23"/>
      <c r="GA39" s="31">
        <v>57822.6</v>
      </c>
      <c r="GB39" s="31">
        <v>39604.146999999997</v>
      </c>
      <c r="GC39" s="23">
        <f t="shared" si="97"/>
        <v>0.68492504660807363</v>
      </c>
      <c r="GD39" s="31">
        <v>1150.3</v>
      </c>
      <c r="GE39" s="31">
        <v>386.3</v>
      </c>
      <c r="GF39" s="23">
        <f t="shared" si="99"/>
        <v>0.33582543684256283</v>
      </c>
      <c r="GG39" s="31">
        <v>100048.2</v>
      </c>
      <c r="GH39" s="31">
        <v>69247.145999999993</v>
      </c>
      <c r="GI39" s="23">
        <f t="shared" si="101"/>
        <v>0.6921378495565137</v>
      </c>
      <c r="GJ39" s="31">
        <v>59.1</v>
      </c>
      <c r="GK39" s="31">
        <v>29.35</v>
      </c>
      <c r="GL39" s="23">
        <f t="shared" si="103"/>
        <v>0.49661590524534688</v>
      </c>
      <c r="GM39" s="31">
        <v>2257.5</v>
      </c>
      <c r="GN39" s="31">
        <v>962.7</v>
      </c>
      <c r="GO39" s="23">
        <f t="shared" si="176"/>
        <v>0.42644518272425253</v>
      </c>
      <c r="GP39" s="31">
        <v>758.1</v>
      </c>
      <c r="GQ39" s="31">
        <v>731.85</v>
      </c>
      <c r="GR39" s="23">
        <f t="shared" si="106"/>
        <v>0.96537396121883656</v>
      </c>
      <c r="GS39" s="31">
        <v>60.7</v>
      </c>
      <c r="GT39" s="31">
        <v>29.2</v>
      </c>
      <c r="GU39" s="23">
        <f t="shared" si="108"/>
        <v>0.48105436573311366</v>
      </c>
      <c r="GV39" s="31">
        <v>8895</v>
      </c>
      <c r="GW39" s="31">
        <v>3811.4163100000001</v>
      </c>
      <c r="GX39" s="23">
        <f t="shared" si="110"/>
        <v>0.42848974817313096</v>
      </c>
      <c r="GY39" s="31">
        <v>1198.0999999999999</v>
      </c>
      <c r="GZ39" s="31">
        <v>659.84167000000002</v>
      </c>
      <c r="HA39" s="23">
        <f t="shared" si="112"/>
        <v>0.55074006343377024</v>
      </c>
      <c r="HB39" s="31"/>
      <c r="HC39" s="31"/>
      <c r="HD39" s="23"/>
      <c r="HE39" s="31"/>
      <c r="HF39" s="31"/>
      <c r="HG39" s="23"/>
      <c r="HH39" s="31"/>
      <c r="HI39" s="31"/>
      <c r="HJ39" s="23"/>
      <c r="HK39" s="31"/>
      <c r="HL39" s="31"/>
      <c r="HM39" s="31"/>
      <c r="HN39" s="31"/>
      <c r="HO39" s="31"/>
      <c r="HP39" s="23"/>
      <c r="HQ39" s="31">
        <v>1.8</v>
      </c>
      <c r="HR39" s="31">
        <v>0.9</v>
      </c>
      <c r="HS39" s="23">
        <f t="shared" si="123"/>
        <v>0.5</v>
      </c>
      <c r="HT39" s="31"/>
      <c r="HU39" s="31"/>
      <c r="HV39" s="23"/>
      <c r="HW39" s="31"/>
      <c r="HX39" s="31"/>
      <c r="HY39" s="23"/>
      <c r="HZ39" s="31">
        <v>503.6</v>
      </c>
      <c r="IA39" s="31">
        <v>209.7</v>
      </c>
      <c r="IB39" s="23">
        <f t="shared" si="129"/>
        <v>0.41640190627482127</v>
      </c>
      <c r="IC39" s="31">
        <f t="shared" si="285"/>
        <v>2910.8</v>
      </c>
      <c r="ID39" s="31">
        <f t="shared" si="286"/>
        <v>1210.796</v>
      </c>
      <c r="IE39" s="23">
        <f t="shared" si="131"/>
        <v>0.41596674453758414</v>
      </c>
      <c r="IF39" s="31"/>
      <c r="IG39" s="31"/>
      <c r="IH39" s="23"/>
      <c r="II39" s="31"/>
      <c r="IJ39" s="31"/>
      <c r="IK39" s="23"/>
      <c r="IL39" s="31"/>
      <c r="IM39" s="31"/>
      <c r="IN39" s="23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>
        <v>1700</v>
      </c>
      <c r="JB39" s="31">
        <v>0</v>
      </c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23"/>
      <c r="JV39" s="31"/>
      <c r="JW39" s="31"/>
      <c r="JX39" s="23"/>
      <c r="JY39" s="31"/>
      <c r="JZ39" s="31"/>
      <c r="KA39" s="23"/>
      <c r="KB39" s="31"/>
      <c r="KC39" s="31"/>
      <c r="KD39" s="31"/>
      <c r="KE39" s="23"/>
      <c r="KF39" s="23"/>
      <c r="KG39" s="23"/>
      <c r="KH39" s="23"/>
      <c r="KI39" s="23"/>
      <c r="KJ39" s="23"/>
      <c r="KK39" s="23"/>
      <c r="KL39" s="23"/>
      <c r="KM39" s="23"/>
      <c r="KN39" s="31">
        <v>1210.8</v>
      </c>
      <c r="KO39" s="31">
        <v>1210.796</v>
      </c>
      <c r="KP39" s="25">
        <f>KO39/KN39</f>
        <v>0.99999669639907507</v>
      </c>
      <c r="KQ39" s="31"/>
      <c r="KR39" s="31"/>
      <c r="KS39" s="23"/>
      <c r="KT39" s="31"/>
      <c r="KU39" s="31"/>
      <c r="KV39" s="23"/>
      <c r="KW39" s="31">
        <f t="shared" si="287"/>
        <v>335287.53451000003</v>
      </c>
      <c r="KX39" s="31">
        <f t="shared" si="287"/>
        <v>189936.31201999998</v>
      </c>
      <c r="KY39" s="23">
        <f t="shared" si="169"/>
        <v>0.56648784243523698</v>
      </c>
    </row>
    <row r="40" spans="1:311" x14ac:dyDescent="0.25">
      <c r="A40" s="30" t="s">
        <v>243</v>
      </c>
      <c r="B40" s="28" t="s">
        <v>199</v>
      </c>
      <c r="C40" s="15">
        <f t="shared" si="288"/>
        <v>326976</v>
      </c>
      <c r="D40" s="15">
        <f t="shared" si="289"/>
        <v>162010.39000000001</v>
      </c>
      <c r="E40" s="16">
        <f t="shared" si="283"/>
        <v>0.49548098331376006</v>
      </c>
      <c r="F40" s="31">
        <v>52002</v>
      </c>
      <c r="G40" s="31">
        <v>26001</v>
      </c>
      <c r="H40" s="25">
        <f t="shared" si="284"/>
        <v>0.5</v>
      </c>
      <c r="I40" s="31">
        <v>254924</v>
      </c>
      <c r="J40" s="31">
        <v>135959.6</v>
      </c>
      <c r="K40" s="23">
        <f t="shared" si="171"/>
        <v>0.53333385636503428</v>
      </c>
      <c r="L40" s="31">
        <v>20050</v>
      </c>
      <c r="M40" s="31">
        <v>49.79</v>
      </c>
      <c r="N40" s="23">
        <f t="shared" si="1"/>
        <v>2.4832917705735662E-3</v>
      </c>
      <c r="O40" s="31"/>
      <c r="P40" s="31"/>
      <c r="Q40" s="23"/>
      <c r="R40" s="15">
        <f t="shared" si="172"/>
        <v>911301.36869000003</v>
      </c>
      <c r="S40" s="15">
        <f>V40+Y40+AB40+AE40+AH40+AK40+AN40+AQ40+AT40+AW40+AZ40+BC40+BF40+BI40+BL40+BO40+BR40+BU40+BX40+CA40+CD40+CG40+CJ40+CM40+CP40+CS40+CV40+CY40+DB40+DE40+DH40+DK40+DN40+DQ40+DT40+DW40+DZ40+EC40+EF40+EI40+EL40+EO40+ER40+EU40+EX40</f>
        <v>77967.439729999998</v>
      </c>
      <c r="T40" s="14">
        <f t="shared" si="3"/>
        <v>8.5556153440303234E-2</v>
      </c>
      <c r="U40" s="31">
        <v>113615.6</v>
      </c>
      <c r="V40" s="31">
        <v>59752</v>
      </c>
      <c r="W40" s="23">
        <f t="shared" si="5"/>
        <v>0.52591369495034135</v>
      </c>
      <c r="X40" s="31"/>
      <c r="Y40" s="31"/>
      <c r="Z40" s="23"/>
      <c r="AA40" s="31"/>
      <c r="AB40" s="31"/>
      <c r="AC40" s="23"/>
      <c r="AD40" s="31"/>
      <c r="AE40" s="31"/>
      <c r="AF40" s="23"/>
      <c r="AG40" s="31"/>
      <c r="AH40" s="31"/>
      <c r="AI40" s="25"/>
      <c r="AJ40" s="31">
        <v>3159.3</v>
      </c>
      <c r="AK40" s="31">
        <v>0</v>
      </c>
      <c r="AL40" s="23">
        <f t="shared" si="192"/>
        <v>0</v>
      </c>
      <c r="AM40" s="31">
        <v>80000</v>
      </c>
      <c r="AN40" s="31">
        <v>12000</v>
      </c>
      <c r="AO40" s="25">
        <f t="shared" si="194"/>
        <v>0.15</v>
      </c>
      <c r="AP40" s="31">
        <v>8472.32</v>
      </c>
      <c r="AQ40" s="31">
        <v>1512.91428</v>
      </c>
      <c r="AR40" s="23">
        <f t="shared" si="9"/>
        <v>0.17857142789696329</v>
      </c>
      <c r="AS40" s="31">
        <v>29320</v>
      </c>
      <c r="AT40" s="31">
        <v>0</v>
      </c>
      <c r="AU40" s="25">
        <f t="shared" si="197"/>
        <v>0</v>
      </c>
      <c r="AV40" s="31"/>
      <c r="AW40" s="31"/>
      <c r="AX40" s="31"/>
      <c r="AY40" s="31">
        <v>38666.718780000003</v>
      </c>
      <c r="AZ40" s="31">
        <v>0</v>
      </c>
      <c r="BA40" s="23">
        <f t="shared" si="14"/>
        <v>0</v>
      </c>
      <c r="BB40" s="31">
        <v>4700.2</v>
      </c>
      <c r="BC40" s="31">
        <v>0</v>
      </c>
      <c r="BD40" s="23">
        <f t="shared" si="16"/>
        <v>0</v>
      </c>
      <c r="BE40" s="31">
        <v>237438.78200000001</v>
      </c>
      <c r="BF40" s="31">
        <v>4702.5254500000001</v>
      </c>
      <c r="BG40" s="23">
        <f t="shared" si="18"/>
        <v>1.9805212149378359E-2</v>
      </c>
      <c r="BH40" s="31">
        <v>117671.3</v>
      </c>
      <c r="BI40" s="31">
        <v>0</v>
      </c>
      <c r="BJ40" s="23">
        <f t="shared" si="20"/>
        <v>0</v>
      </c>
      <c r="BK40" s="31"/>
      <c r="BL40" s="31"/>
      <c r="BM40" s="31"/>
      <c r="BN40" s="31"/>
      <c r="BO40" s="31"/>
      <c r="BP40" s="31"/>
      <c r="BQ40" s="31">
        <v>12449.6</v>
      </c>
      <c r="BR40" s="31">
        <v>0</v>
      </c>
      <c r="BS40" s="23">
        <f t="shared" si="26"/>
        <v>0</v>
      </c>
      <c r="BT40" s="31"/>
      <c r="BU40" s="31"/>
      <c r="BV40" s="23"/>
      <c r="BW40" s="31"/>
      <c r="BX40" s="31"/>
      <c r="BY40" s="31"/>
      <c r="BZ40" s="31"/>
      <c r="CA40" s="31"/>
      <c r="CB40" s="31"/>
      <c r="CC40" s="31">
        <v>216.4</v>
      </c>
      <c r="CD40" s="31">
        <v>0</v>
      </c>
      <c r="CE40" s="23">
        <f t="shared" si="34"/>
        <v>0</v>
      </c>
      <c r="CF40" s="31">
        <v>2142</v>
      </c>
      <c r="CG40" s="31">
        <v>0</v>
      </c>
      <c r="CH40" s="23">
        <f t="shared" si="36"/>
        <v>0</v>
      </c>
      <c r="CI40" s="31"/>
      <c r="CJ40" s="31"/>
      <c r="CK40" s="23"/>
      <c r="CL40" s="31">
        <v>6.7979099999999999</v>
      </c>
      <c r="CM40" s="31">
        <v>0</v>
      </c>
      <c r="CN40" s="23">
        <f t="shared" si="40"/>
        <v>0</v>
      </c>
      <c r="CO40" s="31"/>
      <c r="CP40" s="31"/>
      <c r="CQ40" s="23"/>
      <c r="CR40" s="31"/>
      <c r="CS40" s="31"/>
      <c r="CT40" s="23"/>
      <c r="CU40" s="31"/>
      <c r="CV40" s="31"/>
      <c r="CW40" s="23"/>
      <c r="CX40" s="31"/>
      <c r="CY40" s="31"/>
      <c r="CZ40" s="23"/>
      <c r="DA40" s="31"/>
      <c r="DB40" s="31"/>
      <c r="DC40" s="23"/>
      <c r="DD40" s="31"/>
      <c r="DE40" s="31"/>
      <c r="DF40" s="23"/>
      <c r="DG40" s="31"/>
      <c r="DH40" s="31"/>
      <c r="DI40" s="23"/>
      <c r="DJ40" s="31"/>
      <c r="DK40" s="31"/>
      <c r="DL40" s="23"/>
      <c r="DM40" s="31"/>
      <c r="DN40" s="31"/>
      <c r="DO40" s="23"/>
      <c r="DP40" s="31"/>
      <c r="DQ40" s="31"/>
      <c r="DR40" s="23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25"/>
      <c r="EE40" s="31">
        <v>909.25</v>
      </c>
      <c r="EF40" s="31">
        <v>0</v>
      </c>
      <c r="EG40" s="23">
        <f t="shared" si="68"/>
        <v>0</v>
      </c>
      <c r="EH40" s="31"/>
      <c r="EI40" s="31"/>
      <c r="EJ40" s="23"/>
      <c r="EK40" s="31"/>
      <c r="EL40" s="31"/>
      <c r="EM40" s="23"/>
      <c r="EN40" s="31">
        <v>146533.1</v>
      </c>
      <c r="EO40" s="31">
        <v>0</v>
      </c>
      <c r="EP40" s="23">
        <f t="shared" si="223"/>
        <v>0</v>
      </c>
      <c r="EQ40" s="31">
        <v>20000</v>
      </c>
      <c r="ER40" s="31">
        <v>0</v>
      </c>
      <c r="ES40" s="25">
        <f t="shared" si="225"/>
        <v>0</v>
      </c>
      <c r="ET40" s="31"/>
      <c r="EU40" s="31"/>
      <c r="EV40" s="23"/>
      <c r="EW40" s="31">
        <v>96000</v>
      </c>
      <c r="EX40" s="31">
        <v>0</v>
      </c>
      <c r="EY40" s="23">
        <f t="shared" si="78"/>
        <v>0</v>
      </c>
      <c r="EZ40" s="31">
        <f t="shared" si="174"/>
        <v>3012001.7200000007</v>
      </c>
      <c r="FA40" s="31">
        <f t="shared" si="175"/>
        <v>1698452.7539599999</v>
      </c>
      <c r="FB40" s="23">
        <f t="shared" si="79"/>
        <v>0.56389501462834468</v>
      </c>
      <c r="FC40" s="31"/>
      <c r="FD40" s="31"/>
      <c r="FE40" s="31"/>
      <c r="FF40" s="31"/>
      <c r="FG40" s="31"/>
      <c r="FH40" s="31"/>
      <c r="FI40" s="31">
        <v>1492.9</v>
      </c>
      <c r="FJ40" s="31">
        <v>925.2</v>
      </c>
      <c r="FK40" s="23">
        <f t="shared" si="85"/>
        <v>0.61973340478263783</v>
      </c>
      <c r="FL40" s="31">
        <v>3332.8</v>
      </c>
      <c r="FM40" s="31">
        <v>1706.0419999999999</v>
      </c>
      <c r="FN40" s="23">
        <f t="shared" si="87"/>
        <v>0.51189450312049922</v>
      </c>
      <c r="FO40" s="31">
        <v>79.2</v>
      </c>
      <c r="FP40" s="31">
        <v>79.2</v>
      </c>
      <c r="FQ40" s="23">
        <f t="shared" si="89"/>
        <v>1</v>
      </c>
      <c r="FR40" s="31">
        <v>41109.699999999997</v>
      </c>
      <c r="FS40" s="31">
        <v>18413.63853</v>
      </c>
      <c r="FT40" s="23">
        <f t="shared" si="91"/>
        <v>0.44791468996368256</v>
      </c>
      <c r="FU40" s="31"/>
      <c r="FV40" s="31"/>
      <c r="FW40" s="23"/>
      <c r="FX40" s="31">
        <v>37.4</v>
      </c>
      <c r="FY40" s="31">
        <v>0</v>
      </c>
      <c r="FZ40" s="23">
        <f t="shared" si="95"/>
        <v>0</v>
      </c>
      <c r="GA40" s="31">
        <v>973147.6</v>
      </c>
      <c r="GB40" s="31">
        <v>632577.38300000003</v>
      </c>
      <c r="GC40" s="23">
        <f t="shared" si="97"/>
        <v>0.65003231061762889</v>
      </c>
      <c r="GD40" s="31">
        <v>6691.7</v>
      </c>
      <c r="GE40" s="31">
        <v>1660</v>
      </c>
      <c r="GF40" s="23">
        <f t="shared" si="99"/>
        <v>0.2480685027720908</v>
      </c>
      <c r="GG40" s="31">
        <v>1848219.9</v>
      </c>
      <c r="GH40" s="31">
        <v>963998.20900000003</v>
      </c>
      <c r="GI40" s="23">
        <f t="shared" si="101"/>
        <v>0.52158198761954688</v>
      </c>
      <c r="GJ40" s="31">
        <v>1837.2</v>
      </c>
      <c r="GK40" s="31">
        <v>945.48</v>
      </c>
      <c r="GL40" s="23">
        <f t="shared" si="103"/>
        <v>0.51463096015676024</v>
      </c>
      <c r="GM40" s="31">
        <v>6120.5</v>
      </c>
      <c r="GN40" s="31">
        <v>2377.5</v>
      </c>
      <c r="GO40" s="23">
        <f t="shared" si="176"/>
        <v>0.38844865615554286</v>
      </c>
      <c r="GP40" s="31">
        <v>18134.64</v>
      </c>
      <c r="GQ40" s="31">
        <v>15695.180400000001</v>
      </c>
      <c r="GR40" s="23">
        <f t="shared" si="106"/>
        <v>0.86548067124574857</v>
      </c>
      <c r="GS40" s="31">
        <v>182.2</v>
      </c>
      <c r="GT40" s="31">
        <v>77.099999999999994</v>
      </c>
      <c r="GU40" s="23">
        <f t="shared" si="108"/>
        <v>0.42316136114160263</v>
      </c>
      <c r="GV40" s="31">
        <v>80574.100000000006</v>
      </c>
      <c r="GW40" s="31">
        <v>44284.15</v>
      </c>
      <c r="GX40" s="23">
        <f t="shared" si="110"/>
        <v>0.54960775236707571</v>
      </c>
      <c r="GY40" s="31">
        <v>21902.6</v>
      </c>
      <c r="GZ40" s="31">
        <v>10665.01</v>
      </c>
      <c r="HA40" s="23">
        <f t="shared" si="112"/>
        <v>0.48692894907453915</v>
      </c>
      <c r="HB40" s="31">
        <v>4168.6000000000004</v>
      </c>
      <c r="HC40" s="31">
        <v>2352.7740299999996</v>
      </c>
      <c r="HD40" s="23">
        <f t="shared" si="114"/>
        <v>0.56440388379791762</v>
      </c>
      <c r="HE40" s="31">
        <v>740.6</v>
      </c>
      <c r="HF40" s="31">
        <v>0</v>
      </c>
      <c r="HG40" s="23">
        <f t="shared" si="116"/>
        <v>0</v>
      </c>
      <c r="HH40" s="31">
        <v>38</v>
      </c>
      <c r="HI40" s="31">
        <v>0.5</v>
      </c>
      <c r="HJ40" s="23">
        <f t="shared" si="118"/>
        <v>1.3157894736842105E-2</v>
      </c>
      <c r="HK40" s="31"/>
      <c r="HL40" s="31"/>
      <c r="HM40" s="31"/>
      <c r="HN40" s="31">
        <v>330.5</v>
      </c>
      <c r="HO40" s="31">
        <v>330.5</v>
      </c>
      <c r="HP40" s="23">
        <f t="shared" si="252"/>
        <v>1</v>
      </c>
      <c r="HQ40" s="31">
        <v>688.58</v>
      </c>
      <c r="HR40" s="31">
        <v>69.900000000000006</v>
      </c>
      <c r="HS40" s="23">
        <f t="shared" si="123"/>
        <v>0.10151325917104767</v>
      </c>
      <c r="HT40" s="31"/>
      <c r="HU40" s="31"/>
      <c r="HV40" s="23"/>
      <c r="HW40" s="31"/>
      <c r="HX40" s="31"/>
      <c r="HY40" s="23"/>
      <c r="HZ40" s="31">
        <v>3173</v>
      </c>
      <c r="IA40" s="31">
        <v>2294.9870000000001</v>
      </c>
      <c r="IB40" s="23">
        <f t="shared" si="129"/>
        <v>0.72328616451307914</v>
      </c>
      <c r="IC40" s="31">
        <f t="shared" si="285"/>
        <v>1292977.0589999999</v>
      </c>
      <c r="ID40" s="31">
        <f t="shared" si="286"/>
        <v>4955.076</v>
      </c>
      <c r="IE40" s="23">
        <f t="shared" si="131"/>
        <v>3.832300012988862E-3</v>
      </c>
      <c r="IF40" s="31">
        <v>56350.31</v>
      </c>
      <c r="IG40" s="31">
        <v>0</v>
      </c>
      <c r="IH40" s="23">
        <f t="shared" si="259"/>
        <v>0</v>
      </c>
      <c r="II40" s="31">
        <v>480150</v>
      </c>
      <c r="IJ40" s="31">
        <v>0</v>
      </c>
      <c r="IK40" s="23">
        <f t="shared" si="134"/>
        <v>0</v>
      </c>
      <c r="IL40" s="31">
        <v>690737.17299999995</v>
      </c>
      <c r="IM40" s="31">
        <v>0</v>
      </c>
      <c r="IN40" s="23">
        <f t="shared" si="261"/>
        <v>0</v>
      </c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>
        <v>42650</v>
      </c>
      <c r="JB40" s="31">
        <v>0</v>
      </c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>
        <v>7923.07</v>
      </c>
      <c r="JQ40" s="31">
        <v>0</v>
      </c>
      <c r="JR40" s="23">
        <f t="shared" ref="JR40" si="290">JQ40/JP40</f>
        <v>0</v>
      </c>
      <c r="JS40" s="31">
        <v>8910</v>
      </c>
      <c r="JT40" s="31">
        <v>0</v>
      </c>
      <c r="JU40" s="23">
        <f t="shared" si="156"/>
        <v>0</v>
      </c>
      <c r="JV40" s="31">
        <v>80.03</v>
      </c>
      <c r="JW40" s="31">
        <v>0</v>
      </c>
      <c r="JX40" s="23">
        <f t="shared" si="158"/>
        <v>0</v>
      </c>
      <c r="JY40" s="31">
        <v>90</v>
      </c>
      <c r="JZ40" s="31">
        <v>0</v>
      </c>
      <c r="KA40" s="23">
        <f t="shared" si="160"/>
        <v>0</v>
      </c>
      <c r="KB40" s="31"/>
      <c r="KC40" s="31"/>
      <c r="KD40" s="31"/>
      <c r="KE40" s="23"/>
      <c r="KF40" s="23"/>
      <c r="KG40" s="23"/>
      <c r="KH40" s="23"/>
      <c r="KI40" s="23"/>
      <c r="KJ40" s="23"/>
      <c r="KK40" s="23"/>
      <c r="KL40" s="23"/>
      <c r="KM40" s="23"/>
      <c r="KN40" s="31"/>
      <c r="KO40" s="31"/>
      <c r="KP40" s="31"/>
      <c r="KQ40" s="31">
        <v>4721.2759999999998</v>
      </c>
      <c r="KR40" s="31">
        <v>4721.2759999999998</v>
      </c>
      <c r="KS40" s="23">
        <f t="shared" si="165"/>
        <v>1</v>
      </c>
      <c r="KT40" s="31">
        <f>233.8+1131.4</f>
        <v>1365.2</v>
      </c>
      <c r="KU40" s="31">
        <v>233.8</v>
      </c>
      <c r="KV40" s="23">
        <f t="shared" si="167"/>
        <v>0.17125695868737181</v>
      </c>
      <c r="KW40" s="31">
        <f t="shared" si="287"/>
        <v>5543256.14769</v>
      </c>
      <c r="KX40" s="31">
        <f t="shared" si="287"/>
        <v>1943385.6596899997</v>
      </c>
      <c r="KY40" s="23">
        <f t="shared" si="169"/>
        <v>0.35058557784666911</v>
      </c>
    </row>
    <row r="41" spans="1:311" x14ac:dyDescent="0.25">
      <c r="A41" s="30" t="s">
        <v>244</v>
      </c>
      <c r="B41" s="28" t="s">
        <v>200</v>
      </c>
      <c r="C41" s="15">
        <f t="shared" si="288"/>
        <v>56884</v>
      </c>
      <c r="D41" s="15">
        <f t="shared" si="289"/>
        <v>31089.599999999999</v>
      </c>
      <c r="E41" s="16">
        <f t="shared" si="283"/>
        <v>0.54654384361156039</v>
      </c>
      <c r="F41" s="31">
        <v>1623</v>
      </c>
      <c r="G41" s="31">
        <v>541.20000000000005</v>
      </c>
      <c r="H41" s="25">
        <f t="shared" si="284"/>
        <v>0.333456561922366</v>
      </c>
      <c r="I41" s="31">
        <v>26483</v>
      </c>
      <c r="J41" s="31">
        <v>16158.4</v>
      </c>
      <c r="K41" s="23">
        <f t="shared" si="171"/>
        <v>0.61014235547332252</v>
      </c>
      <c r="L41" s="31"/>
      <c r="M41" s="31"/>
      <c r="N41" s="23"/>
      <c r="O41" s="31">
        <v>28778</v>
      </c>
      <c r="P41" s="31">
        <v>14390</v>
      </c>
      <c r="Q41" s="23">
        <f t="shared" si="186"/>
        <v>0.50003474876641885</v>
      </c>
      <c r="R41" s="15">
        <f>U41+X41+AA41+AD41+AG41+AJ41+AM41+AP41+AS41+AV41+AY41+BB41+BE41+BH41+BK41+BN41+BQ41+BT41+BW41+BZ41+CC41+CF41+CI41+CL41+CO41+CR41+CU41+CX41+DA41+DD41+DG41+DJ41+DM41+DP41+DS41+DV41+DY41+EB41+EE41+EH41+EK41+EN41+EQ41+ET41+EW41</f>
        <v>5351.1059799999994</v>
      </c>
      <c r="S41" s="15">
        <f>V41+Y41+AB41+AE41+AH41+AK41+AN41+AQ41+AT41+AW41+AZ41+BC41+BF41+BI41+BL41+BO41+BR41+BU41+BX41+CA41+CD41+CG41+CJ41+CM41+CP41+CS41+CV41+CY41+DB41+DE41+DH41+DK41+DN41+DQ41+DT41+DW41+DZ41+EC41+EF41+EI41+EL41+EO41+ER41+EU41+EX41</f>
        <v>508.5</v>
      </c>
      <c r="T41" s="14">
        <f t="shared" si="3"/>
        <v>9.5027084475721793E-2</v>
      </c>
      <c r="U41" s="31"/>
      <c r="V41" s="31"/>
      <c r="W41" s="23"/>
      <c r="X41" s="31"/>
      <c r="Y41" s="31"/>
      <c r="Z41" s="23"/>
      <c r="AA41" s="31"/>
      <c r="AB41" s="31"/>
      <c r="AC41" s="23"/>
      <c r="AD41" s="31"/>
      <c r="AE41" s="31"/>
      <c r="AF41" s="23"/>
      <c r="AG41" s="31"/>
      <c r="AH41" s="31"/>
      <c r="AI41" s="25"/>
      <c r="AJ41" s="31"/>
      <c r="AK41" s="31"/>
      <c r="AL41" s="23"/>
      <c r="AM41" s="31"/>
      <c r="AN41" s="31"/>
      <c r="AO41" s="25"/>
      <c r="AP41" s="31"/>
      <c r="AQ41" s="31"/>
      <c r="AR41" s="23"/>
      <c r="AS41" s="31"/>
      <c r="AT41" s="31"/>
      <c r="AU41" s="25"/>
      <c r="AV41" s="31"/>
      <c r="AW41" s="31"/>
      <c r="AX41" s="31"/>
      <c r="AY41" s="31"/>
      <c r="AZ41" s="31"/>
      <c r="BA41" s="23"/>
      <c r="BB41" s="31"/>
      <c r="BC41" s="31"/>
      <c r="BD41" s="31"/>
      <c r="BE41" s="31"/>
      <c r="BF41" s="31"/>
      <c r="BG41" s="31"/>
      <c r="BH41" s="31"/>
      <c r="BI41" s="31"/>
      <c r="BJ41" s="23"/>
      <c r="BK41" s="31"/>
      <c r="BL41" s="31"/>
      <c r="BM41" s="31"/>
      <c r="BN41" s="31"/>
      <c r="BO41" s="31"/>
      <c r="BP41" s="31"/>
      <c r="BQ41" s="31"/>
      <c r="BR41" s="31"/>
      <c r="BS41" s="23"/>
      <c r="BT41" s="31"/>
      <c r="BU41" s="31"/>
      <c r="BV41" s="23"/>
      <c r="BW41" s="31"/>
      <c r="BX41" s="31"/>
      <c r="BY41" s="31"/>
      <c r="BZ41" s="31"/>
      <c r="CA41" s="31"/>
      <c r="CB41" s="31"/>
      <c r="CC41" s="31"/>
      <c r="CD41" s="31"/>
      <c r="CE41" s="23"/>
      <c r="CF41" s="31"/>
      <c r="CG41" s="31"/>
      <c r="CH41" s="23"/>
      <c r="CI41" s="31">
        <v>977.4</v>
      </c>
      <c r="CJ41" s="31">
        <v>508.5</v>
      </c>
      <c r="CK41" s="23">
        <f t="shared" si="38"/>
        <v>0.5202578268876612</v>
      </c>
      <c r="CL41" s="31"/>
      <c r="CM41" s="31"/>
      <c r="CN41" s="23"/>
      <c r="CO41" s="31"/>
      <c r="CP41" s="31"/>
      <c r="CQ41" s="23"/>
      <c r="CR41" s="31"/>
      <c r="CS41" s="31"/>
      <c r="CT41" s="23"/>
      <c r="CU41" s="31"/>
      <c r="CV41" s="31"/>
      <c r="CW41" s="23"/>
      <c r="CX41" s="31"/>
      <c r="CY41" s="31"/>
      <c r="CZ41" s="23"/>
      <c r="DA41" s="31"/>
      <c r="DB41" s="31"/>
      <c r="DC41" s="23"/>
      <c r="DD41" s="31"/>
      <c r="DE41" s="31"/>
      <c r="DF41" s="23"/>
      <c r="DG41" s="31"/>
      <c r="DH41" s="31"/>
      <c r="DI41" s="23"/>
      <c r="DJ41" s="31"/>
      <c r="DK41" s="31"/>
      <c r="DL41" s="23"/>
      <c r="DM41" s="31"/>
      <c r="DN41" s="31"/>
      <c r="DO41" s="23"/>
      <c r="DP41" s="31"/>
      <c r="DQ41" s="31"/>
      <c r="DR41" s="23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25"/>
      <c r="EE41" s="31"/>
      <c r="EF41" s="31"/>
      <c r="EG41" s="31"/>
      <c r="EH41" s="31"/>
      <c r="EI41" s="31"/>
      <c r="EJ41" s="23"/>
      <c r="EK41" s="31"/>
      <c r="EL41" s="31"/>
      <c r="EM41" s="23"/>
      <c r="EN41" s="31"/>
      <c r="EO41" s="31"/>
      <c r="EP41" s="23"/>
      <c r="EQ41" s="31"/>
      <c r="ER41" s="31"/>
      <c r="ES41" s="25"/>
      <c r="ET41" s="31"/>
      <c r="EU41" s="31"/>
      <c r="EV41" s="23"/>
      <c r="EW41" s="31">
        <v>4373.7059799999997</v>
      </c>
      <c r="EX41" s="31">
        <v>0</v>
      </c>
      <c r="EY41" s="23">
        <f t="shared" si="78"/>
        <v>0</v>
      </c>
      <c r="EZ41" s="31">
        <f>FC41+FF41+FI41+FL41+FO41+FR41+FU41+FX41+GA41+GD41+GG41+GJ41+GM41+GP41+GS41+GV41+GY41+HB41+HE41+HH41+HK41+HN41+HQ41+HT41+HW41+HZ41</f>
        <v>88877.099999999991</v>
      </c>
      <c r="FA41" s="31">
        <f>FD41+FG41+FJ41+FM41+FP41+FS41+FV41+FY41+GB41+GE41+GH41+GK41+GN41+GQ41+GT41+GW41+GZ41+HC41+HF41+HI41+HL41+HO41+HR41+HU41+HX41+IA41</f>
        <v>48409.601439999991</v>
      </c>
      <c r="FB41" s="23">
        <f t="shared" si="79"/>
        <v>0.54468025441874224</v>
      </c>
      <c r="FC41" s="31"/>
      <c r="FD41" s="31"/>
      <c r="FE41" s="31"/>
      <c r="FF41" s="31"/>
      <c r="FG41" s="31"/>
      <c r="FH41" s="31"/>
      <c r="FI41" s="31">
        <v>192.8</v>
      </c>
      <c r="FJ41" s="31">
        <v>116.8</v>
      </c>
      <c r="FK41" s="23">
        <f t="shared" si="85"/>
        <v>0.60580912863070535</v>
      </c>
      <c r="FL41" s="31"/>
      <c r="FM41" s="31"/>
      <c r="FN41" s="23"/>
      <c r="FO41" s="31"/>
      <c r="FP41" s="31"/>
      <c r="FQ41" s="23"/>
      <c r="FR41" s="31"/>
      <c r="FS41" s="31"/>
      <c r="FT41" s="23"/>
      <c r="FU41" s="31"/>
      <c r="FV41" s="31"/>
      <c r="FW41" s="23"/>
      <c r="FX41" s="31"/>
      <c r="FY41" s="31"/>
      <c r="FZ41" s="23"/>
      <c r="GA41" s="31">
        <v>35693</v>
      </c>
      <c r="GB41" s="31">
        <v>21803.758999999998</v>
      </c>
      <c r="GC41" s="23">
        <f t="shared" si="97"/>
        <v>0.61086933012075195</v>
      </c>
      <c r="GD41" s="31">
        <v>179.7</v>
      </c>
      <c r="GE41" s="31">
        <v>81.900000000000006</v>
      </c>
      <c r="GF41" s="23">
        <f t="shared" si="99"/>
        <v>0.45575959933222043</v>
      </c>
      <c r="GG41" s="31">
        <v>48968.2</v>
      </c>
      <c r="GH41" s="31">
        <v>24311.041000000001</v>
      </c>
      <c r="GI41" s="23">
        <f t="shared" si="101"/>
        <v>0.49646589010827441</v>
      </c>
      <c r="GJ41" s="31">
        <v>214.9</v>
      </c>
      <c r="GK41" s="31">
        <v>105.36</v>
      </c>
      <c r="GL41" s="23">
        <f t="shared" si="103"/>
        <v>0.49027454630060491</v>
      </c>
      <c r="GM41" s="31">
        <v>523</v>
      </c>
      <c r="GN41" s="31">
        <v>241.5</v>
      </c>
      <c r="GO41" s="23">
        <f t="shared" si="176"/>
        <v>0.46175908221797324</v>
      </c>
      <c r="GP41" s="31">
        <v>235.2</v>
      </c>
      <c r="GQ41" s="31">
        <v>235.2</v>
      </c>
      <c r="GR41" s="23">
        <f t="shared" si="106"/>
        <v>1</v>
      </c>
      <c r="GS41" s="31">
        <v>30.4</v>
      </c>
      <c r="GT41" s="31">
        <v>16.2</v>
      </c>
      <c r="GU41" s="23">
        <f t="shared" si="108"/>
        <v>0.53289473684210531</v>
      </c>
      <c r="GV41" s="31">
        <v>1386.1</v>
      </c>
      <c r="GW41" s="31">
        <v>650.26893999999993</v>
      </c>
      <c r="GX41" s="23">
        <f t="shared" si="110"/>
        <v>0.46913566120770506</v>
      </c>
      <c r="GY41" s="31">
        <v>664.6</v>
      </c>
      <c r="GZ41" s="31">
        <v>441.3005</v>
      </c>
      <c r="HA41" s="23">
        <f t="shared" si="112"/>
        <v>0.66400917845320495</v>
      </c>
      <c r="HB41" s="31"/>
      <c r="HC41" s="31"/>
      <c r="HD41" s="31"/>
      <c r="HE41" s="31"/>
      <c r="HF41" s="31"/>
      <c r="HG41" s="31"/>
      <c r="HH41" s="31"/>
      <c r="HI41" s="31"/>
      <c r="HJ41" s="23"/>
      <c r="HK41" s="31">
        <v>307.2</v>
      </c>
      <c r="HL41" s="31">
        <v>153.6</v>
      </c>
      <c r="HM41" s="23">
        <f t="shared" ref="HM41" si="291">HL41/HK41</f>
        <v>0.5</v>
      </c>
      <c r="HN41" s="31"/>
      <c r="HO41" s="31"/>
      <c r="HP41" s="23"/>
      <c r="HQ41" s="31">
        <v>6.5</v>
      </c>
      <c r="HR41" s="31">
        <v>3.2</v>
      </c>
      <c r="HS41" s="23">
        <f t="shared" si="123"/>
        <v>0.49230769230769234</v>
      </c>
      <c r="HT41" s="31"/>
      <c r="HU41" s="31"/>
      <c r="HV41" s="23"/>
      <c r="HW41" s="31"/>
      <c r="HX41" s="31"/>
      <c r="HY41" s="23"/>
      <c r="HZ41" s="31">
        <v>475.5</v>
      </c>
      <c r="IA41" s="31">
        <v>249.47200000000001</v>
      </c>
      <c r="IB41" s="23">
        <f t="shared" si="129"/>
        <v>0.52465194532071502</v>
      </c>
      <c r="IC41" s="31">
        <f t="shared" si="285"/>
        <v>0</v>
      </c>
      <c r="ID41" s="31">
        <f t="shared" si="286"/>
        <v>0</v>
      </c>
      <c r="IE41" s="23" t="s">
        <v>262</v>
      </c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23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23"/>
      <c r="KH41" s="31"/>
      <c r="KI41" s="31"/>
      <c r="KJ41" s="23"/>
      <c r="KK41" s="23"/>
      <c r="KL41" s="23"/>
      <c r="KM41" s="23"/>
      <c r="KN41" s="31"/>
      <c r="KO41" s="31"/>
      <c r="KP41" s="31"/>
      <c r="KQ41" s="31"/>
      <c r="KR41" s="31"/>
      <c r="KS41" s="31"/>
      <c r="KT41" s="31"/>
      <c r="KU41" s="31"/>
      <c r="KV41" s="23"/>
      <c r="KW41" s="31">
        <f t="shared" si="287"/>
        <v>151112.20598</v>
      </c>
      <c r="KX41" s="31">
        <f t="shared" si="287"/>
        <v>80007.70143999999</v>
      </c>
      <c r="KY41" s="23">
        <f t="shared" si="169"/>
        <v>0.5294588939465894</v>
      </c>
    </row>
    <row r="42" spans="1:311" s="18" customFormat="1" x14ac:dyDescent="0.25">
      <c r="A42" s="32" t="s">
        <v>245</v>
      </c>
      <c r="B42" s="33" t="s">
        <v>247</v>
      </c>
      <c r="C42" s="15">
        <v>378751.8</v>
      </c>
      <c r="D42" s="15">
        <v>0</v>
      </c>
      <c r="E42" s="16">
        <f t="shared" si="283"/>
        <v>0</v>
      </c>
      <c r="F42" s="15">
        <v>0</v>
      </c>
      <c r="G42" s="15">
        <v>0</v>
      </c>
      <c r="H42" s="16" t="s">
        <v>262</v>
      </c>
      <c r="I42" s="15">
        <v>0</v>
      </c>
      <c r="J42" s="15">
        <v>0</v>
      </c>
      <c r="K42" s="14" t="s">
        <v>262</v>
      </c>
      <c r="L42" s="15">
        <v>378751.8</v>
      </c>
      <c r="M42" s="15">
        <v>0</v>
      </c>
      <c r="N42" s="14">
        <f t="shared" si="1"/>
        <v>0</v>
      </c>
      <c r="O42" s="15"/>
      <c r="P42" s="15"/>
      <c r="Q42" s="14"/>
      <c r="R42" s="15">
        <f>U42+X42+AA42+AD42+AG42+AJ42+AM42+AP42+AS42+AV42+AY42+BB42+BE42+BH42+BK42+BN42+BQ42+BT42+BW42+BZ42+CC42+CF42+CI42+CL42+CO42+CR42+CU42+CX42+DA42+DD42+DG42+DJ42+DM42+DP42+DS42+DV42+DY42+EB42+EE42+EH42+EK42+EN42+EQ42+ET42+EW42</f>
        <v>341518.63199999998</v>
      </c>
      <c r="S42" s="15">
        <f>V42+Y42+AB42+AE42+AH42+AK42+AN42+AQ42+AT42+AW42+AZ42+BC42+BF42+BI42+BL42+BO42+BR42+BU42+BX42+CA42+CD42+CG42+CJ42+CM42+CP42+CS42+CV42+CY42+DB42+DE42+DH42+DK42+DN42+DQ42+DT42+DW42+DZ42+EC42+EF42+EI42+EL42+EO42+ER42+EU42+EX42</f>
        <v>0</v>
      </c>
      <c r="T42" s="14">
        <f>S42/R42</f>
        <v>0</v>
      </c>
      <c r="U42" s="15">
        <v>0</v>
      </c>
      <c r="V42" s="15">
        <v>0</v>
      </c>
      <c r="W42" s="14" t="s">
        <v>262</v>
      </c>
      <c r="X42" s="15">
        <v>61474.3</v>
      </c>
      <c r="Y42" s="15">
        <v>0</v>
      </c>
      <c r="Z42" s="14">
        <f t="shared" si="7"/>
        <v>0</v>
      </c>
      <c r="AA42" s="15">
        <v>3000</v>
      </c>
      <c r="AB42" s="15">
        <v>0</v>
      </c>
      <c r="AC42" s="14">
        <f t="shared" ref="AC42" si="292">AB42/AA42</f>
        <v>0</v>
      </c>
      <c r="AD42" s="15">
        <v>201766.39999999999</v>
      </c>
      <c r="AE42" s="15">
        <v>0</v>
      </c>
      <c r="AF42" s="14">
        <f t="shared" ref="AF42" si="293">AE42/AD42</f>
        <v>0</v>
      </c>
      <c r="AG42" s="15">
        <v>0</v>
      </c>
      <c r="AH42" s="15">
        <v>0</v>
      </c>
      <c r="AI42" s="14" t="s">
        <v>262</v>
      </c>
      <c r="AJ42" s="15">
        <v>0</v>
      </c>
      <c r="AK42" s="15">
        <v>0</v>
      </c>
      <c r="AL42" s="14" t="s">
        <v>262</v>
      </c>
      <c r="AM42" s="15">
        <v>0</v>
      </c>
      <c r="AN42" s="15">
        <v>0</v>
      </c>
      <c r="AO42" s="14" t="s">
        <v>262</v>
      </c>
      <c r="AP42" s="15">
        <v>0</v>
      </c>
      <c r="AQ42" s="15">
        <v>0</v>
      </c>
      <c r="AR42" s="14" t="s">
        <v>262</v>
      </c>
      <c r="AS42" s="15">
        <v>0</v>
      </c>
      <c r="AT42" s="15">
        <v>0</v>
      </c>
      <c r="AU42" s="14" t="s">
        <v>262</v>
      </c>
      <c r="AV42" s="15">
        <v>0</v>
      </c>
      <c r="AW42" s="15">
        <v>0</v>
      </c>
      <c r="AX42" s="14" t="s">
        <v>262</v>
      </c>
      <c r="AY42" s="15">
        <v>71381.3</v>
      </c>
      <c r="AZ42" s="15">
        <v>0</v>
      </c>
      <c r="BA42" s="14">
        <f t="shared" si="14"/>
        <v>0</v>
      </c>
      <c r="BB42" s="15">
        <v>0</v>
      </c>
      <c r="BC42" s="15">
        <v>0</v>
      </c>
      <c r="BD42" s="15" t="s">
        <v>262</v>
      </c>
      <c r="BE42" s="15">
        <v>0</v>
      </c>
      <c r="BF42" s="15">
        <v>0</v>
      </c>
      <c r="BG42" s="15" t="s">
        <v>262</v>
      </c>
      <c r="BH42" s="15">
        <v>0</v>
      </c>
      <c r="BI42" s="15">
        <v>0</v>
      </c>
      <c r="BJ42" s="15" t="s">
        <v>262</v>
      </c>
      <c r="BK42" s="15">
        <v>0</v>
      </c>
      <c r="BL42" s="15">
        <v>0</v>
      </c>
      <c r="BM42" s="16" t="s">
        <v>262</v>
      </c>
      <c r="BN42" s="15">
        <v>0</v>
      </c>
      <c r="BO42" s="15">
        <v>0</v>
      </c>
      <c r="BP42" s="16" t="s">
        <v>262</v>
      </c>
      <c r="BQ42" s="15">
        <v>0</v>
      </c>
      <c r="BR42" s="15">
        <v>0</v>
      </c>
      <c r="BS42" s="16" t="s">
        <v>262</v>
      </c>
      <c r="BT42" s="15">
        <v>0</v>
      </c>
      <c r="BU42" s="15">
        <v>0</v>
      </c>
      <c r="BV42" s="16" t="s">
        <v>262</v>
      </c>
      <c r="BW42" s="15">
        <v>0</v>
      </c>
      <c r="BX42" s="15">
        <v>0</v>
      </c>
      <c r="BY42" s="16" t="s">
        <v>262</v>
      </c>
      <c r="BZ42" s="15">
        <v>0</v>
      </c>
      <c r="CA42" s="15">
        <v>0</v>
      </c>
      <c r="CB42" s="16" t="s">
        <v>262</v>
      </c>
      <c r="CC42" s="15">
        <v>0</v>
      </c>
      <c r="CD42" s="15">
        <v>0</v>
      </c>
      <c r="CE42" s="16" t="s">
        <v>262</v>
      </c>
      <c r="CF42" s="15">
        <v>0</v>
      </c>
      <c r="CG42" s="15">
        <v>0</v>
      </c>
      <c r="CH42" s="15" t="s">
        <v>262</v>
      </c>
      <c r="CI42" s="15">
        <v>0</v>
      </c>
      <c r="CJ42" s="15">
        <v>0</v>
      </c>
      <c r="CK42" s="15" t="s">
        <v>262</v>
      </c>
      <c r="CL42" s="15">
        <v>0</v>
      </c>
      <c r="CM42" s="15">
        <v>0</v>
      </c>
      <c r="CN42" s="14" t="s">
        <v>262</v>
      </c>
      <c r="CO42" s="15">
        <v>0</v>
      </c>
      <c r="CP42" s="15">
        <v>0</v>
      </c>
      <c r="CQ42" s="14" t="s">
        <v>262</v>
      </c>
      <c r="CR42" s="15">
        <v>0</v>
      </c>
      <c r="CS42" s="15">
        <v>0</v>
      </c>
      <c r="CT42" s="14" t="s">
        <v>262</v>
      </c>
      <c r="CU42" s="15">
        <v>0</v>
      </c>
      <c r="CV42" s="15">
        <v>0</v>
      </c>
      <c r="CW42" s="14" t="s">
        <v>262</v>
      </c>
      <c r="CX42" s="15">
        <v>0</v>
      </c>
      <c r="CY42" s="15">
        <v>0</v>
      </c>
      <c r="CZ42" s="14" t="s">
        <v>262</v>
      </c>
      <c r="DA42" s="15">
        <v>0</v>
      </c>
      <c r="DB42" s="15">
        <v>0</v>
      </c>
      <c r="DC42" s="14" t="s">
        <v>262</v>
      </c>
      <c r="DD42" s="15">
        <v>0</v>
      </c>
      <c r="DE42" s="15">
        <v>0</v>
      </c>
      <c r="DF42" s="14" t="s">
        <v>262</v>
      </c>
      <c r="DG42" s="15">
        <v>0</v>
      </c>
      <c r="DH42" s="15">
        <v>0</v>
      </c>
      <c r="DI42" s="14" t="s">
        <v>262</v>
      </c>
      <c r="DJ42" s="15">
        <v>0</v>
      </c>
      <c r="DK42" s="15">
        <v>0</v>
      </c>
      <c r="DL42" s="14" t="s">
        <v>262</v>
      </c>
      <c r="DM42" s="15">
        <v>1646.6320000000001</v>
      </c>
      <c r="DN42" s="15">
        <v>0</v>
      </c>
      <c r="DO42" s="14">
        <f t="shared" si="57"/>
        <v>0</v>
      </c>
      <c r="DP42" s="15">
        <v>0</v>
      </c>
      <c r="DQ42" s="15">
        <v>0</v>
      </c>
      <c r="DR42" s="14" t="s">
        <v>262</v>
      </c>
      <c r="DS42" s="15">
        <v>0</v>
      </c>
      <c r="DT42" s="15">
        <v>0</v>
      </c>
      <c r="DU42" s="14" t="s">
        <v>262</v>
      </c>
      <c r="DV42" s="15">
        <v>0</v>
      </c>
      <c r="DW42" s="15">
        <v>0</v>
      </c>
      <c r="DX42" s="14" t="s">
        <v>262</v>
      </c>
      <c r="DY42" s="15">
        <v>0</v>
      </c>
      <c r="DZ42" s="15">
        <v>0</v>
      </c>
      <c r="EA42" s="14" t="s">
        <v>262</v>
      </c>
      <c r="EB42" s="15">
        <v>2250</v>
      </c>
      <c r="EC42" s="15">
        <v>0</v>
      </c>
      <c r="ED42" s="16">
        <f t="shared" ref="ED42" si="294">EC42/EB42</f>
        <v>0</v>
      </c>
      <c r="EE42" s="15">
        <v>0</v>
      </c>
      <c r="EF42" s="15">
        <v>0</v>
      </c>
      <c r="EG42" s="14" t="s">
        <v>262</v>
      </c>
      <c r="EH42" s="15">
        <v>0</v>
      </c>
      <c r="EI42" s="15">
        <v>0</v>
      </c>
      <c r="EJ42" s="14" t="s">
        <v>262</v>
      </c>
      <c r="EK42" s="15">
        <v>0</v>
      </c>
      <c r="EL42" s="15">
        <v>0</v>
      </c>
      <c r="EM42" s="14" t="s">
        <v>262</v>
      </c>
      <c r="EN42" s="15">
        <v>0</v>
      </c>
      <c r="EO42" s="15">
        <v>0</v>
      </c>
      <c r="EP42" s="14" t="s">
        <v>262</v>
      </c>
      <c r="EQ42" s="15">
        <v>0</v>
      </c>
      <c r="ER42" s="15">
        <v>0</v>
      </c>
      <c r="ES42" s="14" t="s">
        <v>262</v>
      </c>
      <c r="ET42" s="15">
        <v>0</v>
      </c>
      <c r="EU42" s="15">
        <v>0</v>
      </c>
      <c r="EV42" s="14" t="s">
        <v>262</v>
      </c>
      <c r="EW42" s="15">
        <v>0</v>
      </c>
      <c r="EX42" s="15">
        <v>0</v>
      </c>
      <c r="EY42" s="14" t="s">
        <v>262</v>
      </c>
      <c r="EZ42" s="15">
        <f>FC42+FF42+FI42+FL42+FO42+FR42+FU42+FX42+GA42+GD42+GG42+GJ42+GM42+GP42+GS42+GV42+GY42+HB42+HE42+HH42+HK42+HN42+HQ42+HT42+HW42+HZ42</f>
        <v>0</v>
      </c>
      <c r="FA42" s="15">
        <f>FD42+FG42+FJ42+FM42+FP42+FS42+FV42+FY42+GB42+GE42+GH42+GK42+GN42+GQ42+GT42+GW42+GZ42+HC42+HF42+HI42+HL42+HO42+HR42+HU42+HX42+IA42</f>
        <v>0</v>
      </c>
      <c r="FB42" s="14" t="s">
        <v>262</v>
      </c>
      <c r="FC42" s="15">
        <v>0</v>
      </c>
      <c r="FD42" s="15">
        <v>0</v>
      </c>
      <c r="FE42" s="14" t="s">
        <v>262</v>
      </c>
      <c r="FF42" s="15">
        <v>0</v>
      </c>
      <c r="FG42" s="15">
        <v>0</v>
      </c>
      <c r="FH42" s="14" t="s">
        <v>262</v>
      </c>
      <c r="FI42" s="15">
        <v>0</v>
      </c>
      <c r="FJ42" s="15">
        <v>0</v>
      </c>
      <c r="FK42" s="14" t="s">
        <v>262</v>
      </c>
      <c r="FL42" s="15">
        <v>0</v>
      </c>
      <c r="FM42" s="15">
        <v>0</v>
      </c>
      <c r="FN42" s="14" t="s">
        <v>262</v>
      </c>
      <c r="FO42" s="15">
        <v>0</v>
      </c>
      <c r="FP42" s="15">
        <v>0</v>
      </c>
      <c r="FQ42" s="14" t="s">
        <v>262</v>
      </c>
      <c r="FR42" s="15">
        <v>0</v>
      </c>
      <c r="FS42" s="15">
        <v>0</v>
      </c>
      <c r="FT42" s="14" t="s">
        <v>262</v>
      </c>
      <c r="FU42" s="15">
        <v>0</v>
      </c>
      <c r="FV42" s="15">
        <v>0</v>
      </c>
      <c r="FW42" s="15" t="s">
        <v>262</v>
      </c>
      <c r="FX42" s="15">
        <v>0</v>
      </c>
      <c r="FY42" s="15">
        <v>0</v>
      </c>
      <c r="FZ42" s="15" t="s">
        <v>262</v>
      </c>
      <c r="GA42" s="15">
        <v>0</v>
      </c>
      <c r="GB42" s="15">
        <v>0</v>
      </c>
      <c r="GC42" s="15" t="s">
        <v>262</v>
      </c>
      <c r="GD42" s="15">
        <v>0</v>
      </c>
      <c r="GE42" s="15">
        <v>0</v>
      </c>
      <c r="GF42" s="15" t="s">
        <v>262</v>
      </c>
      <c r="GG42" s="15">
        <v>0</v>
      </c>
      <c r="GH42" s="15">
        <v>0</v>
      </c>
      <c r="GI42" s="15" t="s">
        <v>262</v>
      </c>
      <c r="GJ42" s="15">
        <v>0</v>
      </c>
      <c r="GK42" s="15">
        <v>0</v>
      </c>
      <c r="GL42" s="15" t="s">
        <v>262</v>
      </c>
      <c r="GM42" s="15">
        <v>0</v>
      </c>
      <c r="GN42" s="15">
        <v>0</v>
      </c>
      <c r="GO42" s="15" t="s">
        <v>262</v>
      </c>
      <c r="GP42" s="15">
        <v>0</v>
      </c>
      <c r="GQ42" s="15">
        <v>0</v>
      </c>
      <c r="GR42" s="15" t="s">
        <v>262</v>
      </c>
      <c r="GS42" s="15">
        <v>0</v>
      </c>
      <c r="GT42" s="15">
        <v>0</v>
      </c>
      <c r="GU42" s="15" t="s">
        <v>262</v>
      </c>
      <c r="GV42" s="15">
        <v>0</v>
      </c>
      <c r="GW42" s="15">
        <v>0</v>
      </c>
      <c r="GX42" s="15" t="s">
        <v>262</v>
      </c>
      <c r="GY42" s="15">
        <v>0</v>
      </c>
      <c r="GZ42" s="15">
        <v>0</v>
      </c>
      <c r="HA42" s="15" t="s">
        <v>262</v>
      </c>
      <c r="HB42" s="15">
        <v>0</v>
      </c>
      <c r="HC42" s="15">
        <v>0</v>
      </c>
      <c r="HD42" s="15" t="s">
        <v>262</v>
      </c>
      <c r="HE42" s="15">
        <v>0</v>
      </c>
      <c r="HF42" s="15">
        <v>0</v>
      </c>
      <c r="HG42" s="15" t="s">
        <v>262</v>
      </c>
      <c r="HH42" s="15">
        <v>0</v>
      </c>
      <c r="HI42" s="15">
        <v>0</v>
      </c>
      <c r="HJ42" s="15" t="s">
        <v>262</v>
      </c>
      <c r="HK42" s="15">
        <v>0</v>
      </c>
      <c r="HL42" s="15">
        <v>0</v>
      </c>
      <c r="HM42" s="15" t="s">
        <v>262</v>
      </c>
      <c r="HN42" s="15">
        <v>0</v>
      </c>
      <c r="HO42" s="15">
        <v>0</v>
      </c>
      <c r="HP42" s="15" t="s">
        <v>262</v>
      </c>
      <c r="HQ42" s="15">
        <v>0</v>
      </c>
      <c r="HR42" s="15">
        <v>0</v>
      </c>
      <c r="HS42" s="15" t="s">
        <v>262</v>
      </c>
      <c r="HT42" s="15">
        <v>0</v>
      </c>
      <c r="HU42" s="15">
        <v>0</v>
      </c>
      <c r="HV42" s="15" t="s">
        <v>262</v>
      </c>
      <c r="HW42" s="15">
        <v>0</v>
      </c>
      <c r="HX42" s="15">
        <v>0</v>
      </c>
      <c r="HY42" s="15" t="s">
        <v>262</v>
      </c>
      <c r="HZ42" s="15">
        <v>0</v>
      </c>
      <c r="IA42" s="15">
        <v>0</v>
      </c>
      <c r="IB42" s="15" t="s">
        <v>262</v>
      </c>
      <c r="IC42" s="15">
        <v>199276.3</v>
      </c>
      <c r="ID42" s="15">
        <v>0</v>
      </c>
      <c r="IE42" s="15" t="s">
        <v>262</v>
      </c>
      <c r="IF42" s="15">
        <v>0</v>
      </c>
      <c r="IG42" s="15">
        <v>0</v>
      </c>
      <c r="IH42" s="15" t="s">
        <v>262</v>
      </c>
      <c r="II42" s="15">
        <v>0</v>
      </c>
      <c r="IJ42" s="15">
        <v>0</v>
      </c>
      <c r="IK42" s="15" t="s">
        <v>262</v>
      </c>
      <c r="IL42" s="15">
        <v>0</v>
      </c>
      <c r="IM42" s="15">
        <v>0</v>
      </c>
      <c r="IN42" s="15" t="s">
        <v>262</v>
      </c>
      <c r="IO42" s="15">
        <v>0</v>
      </c>
      <c r="IP42" s="15">
        <v>0</v>
      </c>
      <c r="IQ42" s="15" t="s">
        <v>262</v>
      </c>
      <c r="IR42" s="15">
        <v>0</v>
      </c>
      <c r="IS42" s="15">
        <v>0</v>
      </c>
      <c r="IT42" s="15" t="s">
        <v>262</v>
      </c>
      <c r="IU42" s="15">
        <v>0</v>
      </c>
      <c r="IV42" s="15">
        <v>0</v>
      </c>
      <c r="IW42" s="15" t="s">
        <v>262</v>
      </c>
      <c r="IX42" s="15">
        <v>0</v>
      </c>
      <c r="IY42" s="15">
        <v>0</v>
      </c>
      <c r="IZ42" s="15" t="s">
        <v>262</v>
      </c>
      <c r="JA42" s="15">
        <v>0</v>
      </c>
      <c r="JB42" s="15">
        <v>0</v>
      </c>
      <c r="JC42" s="15" t="s">
        <v>262</v>
      </c>
      <c r="JD42" s="15">
        <v>0</v>
      </c>
      <c r="JE42" s="15">
        <v>0</v>
      </c>
      <c r="JF42" s="15" t="s">
        <v>262</v>
      </c>
      <c r="JG42" s="15">
        <v>0</v>
      </c>
      <c r="JH42" s="15">
        <v>0</v>
      </c>
      <c r="JI42" s="15" t="s">
        <v>262</v>
      </c>
      <c r="JJ42" s="15">
        <v>0</v>
      </c>
      <c r="JK42" s="15">
        <v>0</v>
      </c>
      <c r="JL42" s="15" t="s">
        <v>262</v>
      </c>
      <c r="JM42" s="15">
        <v>0</v>
      </c>
      <c r="JN42" s="15">
        <v>0</v>
      </c>
      <c r="JO42" s="15" t="s">
        <v>262</v>
      </c>
      <c r="JP42" s="15">
        <v>0</v>
      </c>
      <c r="JQ42" s="15">
        <v>0</v>
      </c>
      <c r="JR42" s="15" t="s">
        <v>262</v>
      </c>
      <c r="JS42" s="15">
        <v>0</v>
      </c>
      <c r="JT42" s="15">
        <v>0</v>
      </c>
      <c r="JU42" s="15" t="s">
        <v>262</v>
      </c>
      <c r="JV42" s="15">
        <v>0</v>
      </c>
      <c r="JW42" s="15">
        <v>0</v>
      </c>
      <c r="JX42" s="15" t="s">
        <v>262</v>
      </c>
      <c r="JY42" s="15">
        <v>0</v>
      </c>
      <c r="JZ42" s="15">
        <v>0</v>
      </c>
      <c r="KA42" s="15" t="s">
        <v>262</v>
      </c>
      <c r="KB42" s="15">
        <v>0</v>
      </c>
      <c r="KC42" s="15">
        <v>0</v>
      </c>
      <c r="KD42" s="15" t="s">
        <v>262</v>
      </c>
      <c r="KE42" s="34">
        <v>83160</v>
      </c>
      <c r="KF42" s="15">
        <v>0</v>
      </c>
      <c r="KG42" s="14">
        <f t="shared" ref="KG42" si="295">KF42/KE42</f>
        <v>0</v>
      </c>
      <c r="KH42" s="34">
        <v>840</v>
      </c>
      <c r="KI42" s="15">
        <v>0</v>
      </c>
      <c r="KJ42" s="14">
        <f t="shared" ref="KJ42" si="296">KI42/KH42</f>
        <v>0</v>
      </c>
      <c r="KK42" s="34">
        <v>60000</v>
      </c>
      <c r="KL42" s="15">
        <v>0</v>
      </c>
      <c r="KM42" s="14">
        <f t="shared" ref="KM42:KM43" si="297">KL42/KK42</f>
        <v>0</v>
      </c>
      <c r="KN42" s="15">
        <v>0</v>
      </c>
      <c r="KO42" s="15">
        <v>0</v>
      </c>
      <c r="KP42" s="15" t="s">
        <v>262</v>
      </c>
      <c r="KQ42" s="15">
        <v>0</v>
      </c>
      <c r="KR42" s="15">
        <v>0</v>
      </c>
      <c r="KS42" s="15" t="s">
        <v>262</v>
      </c>
      <c r="KT42" s="34">
        <v>55276.3</v>
      </c>
      <c r="KU42" s="15">
        <v>0</v>
      </c>
      <c r="KV42" s="23">
        <f>KU42/KT42%</f>
        <v>0</v>
      </c>
      <c r="KW42" s="15">
        <v>919546.73200000008</v>
      </c>
      <c r="KX42" s="15">
        <f>D42+S42+FA42+ID42</f>
        <v>0</v>
      </c>
      <c r="KY42" s="14">
        <f t="shared" si="169"/>
        <v>0</v>
      </c>
    </row>
    <row r="43" spans="1:311" s="10" customFormat="1" ht="18.75" customHeight="1" x14ac:dyDescent="0.25">
      <c r="A43" s="35" t="s">
        <v>248</v>
      </c>
      <c r="B43" s="35"/>
      <c r="C43" s="15">
        <f>C5+C37+C42</f>
        <v>5095967.8000000007</v>
      </c>
      <c r="D43" s="15">
        <f t="shared" ref="D43" si="298">D5+D37+D42</f>
        <v>3222801.1909200004</v>
      </c>
      <c r="E43" s="16">
        <f t="shared" si="283"/>
        <v>0.63242181218648985</v>
      </c>
      <c r="F43" s="15">
        <f>F5+F37+F42</f>
        <v>58708</v>
      </c>
      <c r="G43" s="15">
        <f t="shared" ref="G43" si="299">G5+G37+G42</f>
        <v>29083.8</v>
      </c>
      <c r="H43" s="16">
        <f t="shared" si="284"/>
        <v>0.4953975608094297</v>
      </c>
      <c r="I43" s="15">
        <f t="shared" ref="I43" si="300">I5+I37+I42</f>
        <v>4458483</v>
      </c>
      <c r="J43" s="15">
        <f t="shared" ref="J43" si="301">J5+J37+J42</f>
        <v>3150382.6999999993</v>
      </c>
      <c r="K43" s="16">
        <f t="shared" ref="K43" si="302">J43/I43</f>
        <v>0.70660417455892488</v>
      </c>
      <c r="L43" s="15">
        <f t="shared" ref="L43" si="303">L5+L37+L42</f>
        <v>549998.80000000005</v>
      </c>
      <c r="M43" s="15">
        <f t="shared" ref="M43" si="304">M5+M37+M42</f>
        <v>28944.690919999997</v>
      </c>
      <c r="N43" s="16">
        <f t="shared" ref="N43" si="305">M43/L43</f>
        <v>5.2626825585801271E-2</v>
      </c>
      <c r="O43" s="15">
        <f t="shared" ref="O43" si="306">O5+O37+O42</f>
        <v>28778</v>
      </c>
      <c r="P43" s="15">
        <f t="shared" ref="P43" si="307">P5+P37+P42</f>
        <v>14390</v>
      </c>
      <c r="Q43" s="16">
        <f t="shared" ref="Q43" si="308">P43/O43</f>
        <v>0.50003474876641885</v>
      </c>
      <c r="R43" s="15">
        <f>R5+R37+R42</f>
        <v>5840990.4333500005</v>
      </c>
      <c r="S43" s="15">
        <f>S5+S37+S42</f>
        <v>1327865.7650300001</v>
      </c>
      <c r="T43" s="16">
        <f t="shared" ref="T43" si="309">S43/R43</f>
        <v>0.2273357198889342</v>
      </c>
      <c r="U43" s="15">
        <f t="shared" ref="U43" si="310">U5+U37+U42</f>
        <v>2163859.9000000004</v>
      </c>
      <c r="V43" s="15">
        <f t="shared" ref="V43" si="311">V5+V37+V42</f>
        <v>963998.61900000006</v>
      </c>
      <c r="W43" s="16">
        <f t="shared" ref="W43" si="312">V43/U43</f>
        <v>0.44549955336757241</v>
      </c>
      <c r="X43" s="15">
        <f t="shared" ref="X43" si="313">X5+X37+X42</f>
        <v>343000</v>
      </c>
      <c r="Y43" s="15">
        <f t="shared" ref="Y43" si="314">Y5+Y37+Y42</f>
        <v>141779.72504000002</v>
      </c>
      <c r="Z43" s="16">
        <f t="shared" ref="Z43" si="315">Y43/X43</f>
        <v>0.41335196804664731</v>
      </c>
      <c r="AA43" s="15">
        <f t="shared" ref="AA43" si="316">AA5+AA37+AA42</f>
        <v>3000</v>
      </c>
      <c r="AB43" s="15">
        <f t="shared" ref="AB43" si="317">AB5+AB37+AB42</f>
        <v>0</v>
      </c>
      <c r="AC43" s="16">
        <f t="shared" ref="AC43" si="318">AB43/AA43</f>
        <v>0</v>
      </c>
      <c r="AD43" s="15">
        <f t="shared" ref="AD43" si="319">AD5+AD37+AD42</f>
        <v>201766.39999999999</v>
      </c>
      <c r="AE43" s="15">
        <f t="shared" ref="AE43" si="320">AE5+AE37+AE42</f>
        <v>0</v>
      </c>
      <c r="AF43" s="16">
        <f t="shared" ref="AF43" si="321">AE43/AD43</f>
        <v>0</v>
      </c>
      <c r="AG43" s="15">
        <f t="shared" ref="AG43" si="322">AG5+AG37+AG42</f>
        <v>908</v>
      </c>
      <c r="AH43" s="15">
        <f t="shared" ref="AH43" si="323">AH5+AH37+AH42</f>
        <v>0</v>
      </c>
      <c r="AI43" s="16">
        <f t="shared" ref="AI43" si="324">AH43/AG43</f>
        <v>0</v>
      </c>
      <c r="AJ43" s="15">
        <f t="shared" ref="AJ43" si="325">AJ5+AJ37+AJ42</f>
        <v>3159.3</v>
      </c>
      <c r="AK43" s="15">
        <f t="shared" ref="AK43" si="326">AK5+AK37+AK42</f>
        <v>0</v>
      </c>
      <c r="AL43" s="16">
        <f t="shared" ref="AL43" si="327">AK43/AJ43</f>
        <v>0</v>
      </c>
      <c r="AM43" s="15">
        <f t="shared" ref="AM43" si="328">AM5+AM37+AM42</f>
        <v>80000</v>
      </c>
      <c r="AN43" s="15">
        <f>AN5+AN37+AN42</f>
        <v>12000</v>
      </c>
      <c r="AO43" s="16">
        <f t="shared" ref="AO43" si="329">AN43/AM43</f>
        <v>0.15</v>
      </c>
      <c r="AP43" s="15">
        <f t="shared" ref="AP43" si="330">AP5+AP37+AP42</f>
        <v>38756.300000000003</v>
      </c>
      <c r="AQ43" s="15">
        <f t="shared" ref="AQ43" si="331">AQ5+AQ37+AQ42</f>
        <v>2999.5657799999999</v>
      </c>
      <c r="AR43" s="16">
        <f t="shared" ref="AR43" si="332">AQ43/AP43</f>
        <v>7.7395566140214617E-2</v>
      </c>
      <c r="AS43" s="15">
        <f t="shared" ref="AS43" si="333">AS5+AS37+AS42</f>
        <v>29320</v>
      </c>
      <c r="AT43" s="15">
        <f t="shared" ref="AT43" si="334">AT5+AT37+AT42</f>
        <v>0</v>
      </c>
      <c r="AU43" s="16">
        <f t="shared" ref="AU43" si="335">AT43/AS43</f>
        <v>0</v>
      </c>
      <c r="AV43" s="15">
        <f t="shared" ref="AV43" si="336">AV5+AV37+AV42</f>
        <v>113816.42500000002</v>
      </c>
      <c r="AW43" s="15">
        <f t="shared" ref="AW43" si="337">AW5+AW37+AW42</f>
        <v>0</v>
      </c>
      <c r="AX43" s="16">
        <f t="shared" ref="AX43" si="338">AW43/AV43</f>
        <v>0</v>
      </c>
      <c r="AY43" s="15">
        <f t="shared" ref="AY43" si="339">AY5+AY37+AY42</f>
        <v>314083.07500000001</v>
      </c>
      <c r="AZ43" s="15">
        <f t="shared" ref="AZ43" si="340">AZ5+AZ37+AZ42</f>
        <v>4057.7</v>
      </c>
      <c r="BA43" s="16">
        <f t="shared" ref="BA43" si="341">AZ43/AY43</f>
        <v>1.2919193433138668E-2</v>
      </c>
      <c r="BB43" s="15">
        <f t="shared" ref="BB43" si="342">BB5+BB37+BB42</f>
        <v>30126</v>
      </c>
      <c r="BC43" s="15">
        <f t="shared" ref="BC43" si="343">BC5+BC37+BC42</f>
        <v>0</v>
      </c>
      <c r="BD43" s="16">
        <f t="shared" ref="BD43" si="344">BC43/BB43</f>
        <v>0</v>
      </c>
      <c r="BE43" s="15">
        <f t="shared" ref="BE43" si="345">BE5+BE37+BE42</f>
        <v>626156.70499999996</v>
      </c>
      <c r="BF43" s="15">
        <f t="shared" ref="BF43" si="346">BF5+BF37+BF42</f>
        <v>18304.612590000001</v>
      </c>
      <c r="BG43" s="16">
        <f t="shared" ref="BG43" si="347">BF43/BE43</f>
        <v>2.9233277299170662E-2</v>
      </c>
      <c r="BH43" s="15">
        <f t="shared" ref="BH43" si="348">BH5+BH37+BH42</f>
        <v>462290.3</v>
      </c>
      <c r="BI43" s="15">
        <f t="shared" ref="BI43" si="349">BI5+BI37+BI42</f>
        <v>0</v>
      </c>
      <c r="BJ43" s="16">
        <f t="shared" ref="BJ43" si="350">BI43/BH43</f>
        <v>0</v>
      </c>
      <c r="BK43" s="15">
        <f t="shared" ref="BK43" si="351">BK5+BK37+BK42</f>
        <v>19164.900000000001</v>
      </c>
      <c r="BL43" s="15">
        <f t="shared" ref="BL43" si="352">BL5+BL37+BL42</f>
        <v>0</v>
      </c>
      <c r="BM43" s="16">
        <f t="shared" ref="BM43" si="353">BL43/BK43</f>
        <v>0</v>
      </c>
      <c r="BN43" s="15">
        <f t="shared" ref="BN43" si="354">BN5+BN37+BN42</f>
        <v>21729.142260000001</v>
      </c>
      <c r="BO43" s="15">
        <f t="shared" ref="BO43" si="355">BO5+BO37+BO42</f>
        <v>6630.8220000000001</v>
      </c>
      <c r="BP43" s="16">
        <f t="shared" ref="BP43" si="356">BO43/BN43</f>
        <v>0.30515801869484377</v>
      </c>
      <c r="BQ43" s="15">
        <f t="shared" ref="BQ43" si="357">BQ5+BQ37+BQ42</f>
        <v>39832</v>
      </c>
      <c r="BR43" s="15">
        <f t="shared" ref="BR43" si="358">BR5+BR37+BR42</f>
        <v>0</v>
      </c>
      <c r="BS43" s="16">
        <f t="shared" ref="BS43" si="359">BR43/BQ43</f>
        <v>0</v>
      </c>
      <c r="BT43" s="15">
        <f t="shared" ref="BT43" si="360">BT5+BT37+BT42</f>
        <v>72169.199999999968</v>
      </c>
      <c r="BU43" s="15">
        <f t="shared" ref="BU43" si="361">BU5+BU37+BU42</f>
        <v>0</v>
      </c>
      <c r="BV43" s="16">
        <f t="shared" ref="BV43" si="362">BU43/BT43</f>
        <v>0</v>
      </c>
      <c r="BW43" s="15">
        <f t="shared" ref="BW43" si="363">BW5+BW37+BW42</f>
        <v>27000</v>
      </c>
      <c r="BX43" s="15">
        <f t="shared" ref="BX43" si="364">BX5+BX37+BX42</f>
        <v>0</v>
      </c>
      <c r="BY43" s="16">
        <f t="shared" ref="BY43" si="365">BX43/BW43</f>
        <v>0</v>
      </c>
      <c r="BZ43" s="15">
        <f t="shared" ref="BZ43" si="366">BZ5+BZ37+BZ42</f>
        <v>32846.1</v>
      </c>
      <c r="CA43" s="15">
        <f t="shared" ref="CA43" si="367">CA5+CA37+CA42</f>
        <v>1932.1214</v>
      </c>
      <c r="CB43" s="16">
        <f t="shared" ref="CB43" si="368">CA43/BZ43</f>
        <v>5.8823464581792058E-2</v>
      </c>
      <c r="CC43" s="15">
        <f t="shared" ref="CC43" si="369">CC5+CC37+CC42</f>
        <v>4912</v>
      </c>
      <c r="CD43" s="15">
        <f t="shared" ref="CD43" si="370">CD5+CD37+CD42</f>
        <v>0</v>
      </c>
      <c r="CE43" s="16">
        <f t="shared" ref="CE43" si="371">CD43/CC43</f>
        <v>0</v>
      </c>
      <c r="CF43" s="15">
        <f t="shared" ref="CF43" si="372">CF5+CF37+CF42</f>
        <v>40698</v>
      </c>
      <c r="CG43" s="15">
        <f t="shared" ref="CG43" si="373">CG5+CG37+CG42</f>
        <v>0</v>
      </c>
      <c r="CH43" s="16">
        <f t="shared" ref="CH43" si="374">CG43/CF43</f>
        <v>0</v>
      </c>
      <c r="CI43" s="15">
        <f t="shared" ref="CI43" si="375">CI5+CI37+CI42</f>
        <v>34344.599999999991</v>
      </c>
      <c r="CJ43" s="15">
        <f t="shared" ref="CJ43" si="376">CJ5+CJ37+CJ42</f>
        <v>19731.3</v>
      </c>
      <c r="CK43" s="16">
        <f t="shared" ref="CK43" si="377">CJ43/CI43</f>
        <v>0.57450952988242709</v>
      </c>
      <c r="CL43" s="15">
        <f t="shared" ref="CL43" si="378">CL5+CL37+CL42</f>
        <v>2074.47021</v>
      </c>
      <c r="CM43" s="15">
        <f t="shared" ref="CM43" si="379">CM5+CM37+CM42</f>
        <v>0</v>
      </c>
      <c r="CN43" s="16">
        <f t="shared" ref="CN43" si="380">CM43/CL43</f>
        <v>0</v>
      </c>
      <c r="CO43" s="15">
        <f t="shared" ref="CO43" si="381">CO5+CO37+CO42</f>
        <v>1677.09575</v>
      </c>
      <c r="CP43" s="15">
        <f t="shared" ref="CP43" si="382">CP5+CP37+CP42</f>
        <v>0</v>
      </c>
      <c r="CQ43" s="16">
        <f t="shared" ref="CQ43" si="383">CP43/CO43</f>
        <v>0</v>
      </c>
      <c r="CR43" s="15">
        <f t="shared" ref="CR43" si="384">CR5+CR37+CR42</f>
        <v>31581.59575</v>
      </c>
      <c r="CS43" s="15">
        <f t="shared" ref="CS43" si="385">CS5+CS37+CS42</f>
        <v>0</v>
      </c>
      <c r="CT43" s="16">
        <f t="shared" ref="CT43" si="386">CS43/CR43</f>
        <v>0</v>
      </c>
      <c r="CU43" s="15">
        <f t="shared" ref="CU43" si="387">CU5+CU37+CU42</f>
        <v>2050</v>
      </c>
      <c r="CV43" s="15">
        <f t="shared" ref="CV43" si="388">CV5+CV37+CV42</f>
        <v>0</v>
      </c>
      <c r="CW43" s="16">
        <f t="shared" ref="CW43" si="389">CV43/CU43</f>
        <v>0</v>
      </c>
      <c r="CX43" s="15">
        <f t="shared" ref="CX43" si="390">CX5+CX37+CX42</f>
        <v>94325.106379999983</v>
      </c>
      <c r="CY43" s="15">
        <f t="shared" ref="CY43" si="391">CY5+CY37+CY42</f>
        <v>0</v>
      </c>
      <c r="CZ43" s="16">
        <f t="shared" ref="CZ43" si="392">CY43/CX43</f>
        <v>0</v>
      </c>
      <c r="DA43" s="15">
        <f t="shared" ref="DA43" si="393">DA5+DA37+DA42</f>
        <v>25139.1</v>
      </c>
      <c r="DB43" s="15">
        <f t="shared" ref="DB43" si="394">DB5+DB37+DB42</f>
        <v>25139.1</v>
      </c>
      <c r="DC43" s="16">
        <f t="shared" ref="DC43" si="395">DB43/DA43</f>
        <v>1</v>
      </c>
      <c r="DD43" s="15">
        <f t="shared" ref="DD43" si="396">DD5+DD37+DD42</f>
        <v>1832.6999999999998</v>
      </c>
      <c r="DE43" s="15">
        <f t="shared" ref="DE43" si="397">DE5+DE37+DE42</f>
        <v>0</v>
      </c>
      <c r="DF43" s="16">
        <f t="shared" ref="DF43" si="398">DE43/DD43</f>
        <v>0</v>
      </c>
      <c r="DG43" s="15">
        <f t="shared" ref="DG43" si="399">DG5+DG37+DG42</f>
        <v>57782.129000000001</v>
      </c>
      <c r="DH43" s="15">
        <f t="shared" ref="DH43" si="400">DH5+DH37+DH42</f>
        <v>57782.129000000001</v>
      </c>
      <c r="DI43" s="16">
        <f t="shared" ref="DI43" si="401">DH43/DG43</f>
        <v>1</v>
      </c>
      <c r="DJ43" s="15">
        <f t="shared" ref="DJ43" si="402">DJ5+DJ37+DJ42</f>
        <v>78738.559999999998</v>
      </c>
      <c r="DK43" s="15">
        <f t="shared" ref="DK43" si="403">DK5+DK37+DK42</f>
        <v>0</v>
      </c>
      <c r="DL43" s="16">
        <f t="shared" ref="DL43" si="404">DK43/DJ43</f>
        <v>0</v>
      </c>
      <c r="DM43" s="15">
        <f t="shared" ref="DM43" si="405">DM5+DM37+DM42</f>
        <v>2609.348</v>
      </c>
      <c r="DN43" s="15">
        <f t="shared" ref="DN43" si="406">DN5+DN37+DN42</f>
        <v>962.71600000000001</v>
      </c>
      <c r="DO43" s="16">
        <f t="shared" ref="DO43" si="407">DN43/DM43</f>
        <v>0.36894887151886219</v>
      </c>
      <c r="DP43" s="15">
        <f t="shared" ref="DP43" si="408">DP5+DP37+DP42</f>
        <v>1429.306</v>
      </c>
      <c r="DQ43" s="15">
        <f t="shared" ref="DQ43" si="409">DQ5+DQ37+DQ42</f>
        <v>1103.086</v>
      </c>
      <c r="DR43" s="16">
        <f t="shared" ref="DR43" si="410">DQ43/DP43</f>
        <v>0.77176335928065787</v>
      </c>
      <c r="DS43" s="15">
        <f t="shared" ref="DS43" si="411">DS5+DS37+DS42</f>
        <v>3260.5</v>
      </c>
      <c r="DT43" s="15">
        <f t="shared" ref="DT43" si="412">DT5+DT37+DT42</f>
        <v>0</v>
      </c>
      <c r="DU43" s="16">
        <f t="shared" ref="DU43" si="413">DT43/DS43</f>
        <v>0</v>
      </c>
      <c r="DV43" s="15">
        <f t="shared" ref="DV43" si="414">DV5+DV37+DV42</f>
        <v>2282.6999999999998</v>
      </c>
      <c r="DW43" s="15">
        <f t="shared" ref="DW43" si="415">DW5+DW37+DW42</f>
        <v>0</v>
      </c>
      <c r="DX43" s="16">
        <f t="shared" ref="DX43" si="416">DW43/DV43</f>
        <v>0</v>
      </c>
      <c r="DY43" s="15">
        <f t="shared" ref="DY43" si="417">DY5+DY37+DY42</f>
        <v>5000</v>
      </c>
      <c r="DZ43" s="15">
        <f t="shared" ref="DZ43" si="418">DZ5+DZ37+DZ42</f>
        <v>0</v>
      </c>
      <c r="EA43" s="16">
        <f t="shared" ref="EA43" si="419">DZ43/DY43</f>
        <v>0</v>
      </c>
      <c r="EB43" s="15">
        <f t="shared" ref="EB43" si="420">EB5+EB37+EB42</f>
        <v>2250</v>
      </c>
      <c r="EC43" s="15">
        <f t="shared" ref="EC43" si="421">EC5+EC37+EC42</f>
        <v>0</v>
      </c>
      <c r="ED43" s="16">
        <f t="shared" ref="ED43" si="422">EC43/EB43</f>
        <v>0</v>
      </c>
      <c r="EE43" s="15">
        <f t="shared" ref="EE43" si="423">EE5+EE37+EE42</f>
        <v>5455.5</v>
      </c>
      <c r="EF43" s="15">
        <f t="shared" ref="EF43" si="424">EF5+EF37+EF42</f>
        <v>0</v>
      </c>
      <c r="EG43" s="16">
        <f t="shared" ref="EG43" si="425">EF43/EE43</f>
        <v>0</v>
      </c>
      <c r="EH43" s="15">
        <f t="shared" ref="EH43" si="426">EH5+EH37+EH42</f>
        <v>250788.84300000002</v>
      </c>
      <c r="EI43" s="15">
        <f t="shared" ref="EI43" si="427">EI5+EI37+EI42</f>
        <v>50000</v>
      </c>
      <c r="EJ43" s="16">
        <f t="shared" ref="EJ43" si="428">EI43/EH43</f>
        <v>0.19937091061104339</v>
      </c>
      <c r="EK43" s="15">
        <f t="shared" ref="EK43" si="429">EK5+EK37+EK42</f>
        <v>29936.432000000001</v>
      </c>
      <c r="EL43" s="15">
        <f t="shared" ref="EL43" si="430">EL5+EL37+EL42</f>
        <v>0</v>
      </c>
      <c r="EM43" s="16">
        <f t="shared" ref="EM43" si="431">EL43/EK43</f>
        <v>0</v>
      </c>
      <c r="EN43" s="15">
        <f t="shared" ref="EN43" si="432">EN5+EN37+EN42</f>
        <v>146533.1</v>
      </c>
      <c r="EO43" s="15">
        <f t="shared" ref="EO43" si="433">EO5+EO37+EO42</f>
        <v>0</v>
      </c>
      <c r="EP43" s="16">
        <f t="shared" ref="EP43" si="434">EO43/EN43</f>
        <v>0</v>
      </c>
      <c r="EQ43" s="15">
        <f t="shared" ref="EQ43" si="435">EQ5+EQ37+EQ42</f>
        <v>20000</v>
      </c>
      <c r="ER43" s="15">
        <f t="shared" ref="ER43" si="436">ER5+ER37+ER42</f>
        <v>0</v>
      </c>
      <c r="ES43" s="16">
        <f t="shared" ref="ES43" si="437">ER43/EQ43</f>
        <v>0</v>
      </c>
      <c r="ET43" s="15">
        <f t="shared" ref="ET43" si="438">ET5+ET37+ET42</f>
        <v>42753.1</v>
      </c>
      <c r="EU43" s="15">
        <f t="shared" ref="EU43" si="439">EU5+EU37+EU42</f>
        <v>21444.268219999998</v>
      </c>
      <c r="EV43" s="16">
        <f t="shared" ref="EV43" si="440">EU43/ET43</f>
        <v>0.50158393707122995</v>
      </c>
      <c r="EW43" s="15">
        <f t="shared" ref="EW43" si="441">EW5+EW37+EW42</f>
        <v>330552.5</v>
      </c>
      <c r="EX43" s="15">
        <f t="shared" ref="EX43" si="442">EX5+EX37+EX42</f>
        <v>0</v>
      </c>
      <c r="EY43" s="16">
        <f t="shared" ref="EY43" si="443">EX43/EW43</f>
        <v>0</v>
      </c>
      <c r="EZ43" s="15">
        <f t="shared" ref="EZ43" si="444">EZ5+EZ37+EZ42</f>
        <v>12513375.800000003</v>
      </c>
      <c r="FA43" s="15">
        <f t="shared" ref="FA43" si="445">FA5+FA37+FA42</f>
        <v>7154612.7978499997</v>
      </c>
      <c r="FB43" s="16">
        <f t="shared" ref="FB43" si="446">FA43/EZ43</f>
        <v>0.57175720702402288</v>
      </c>
      <c r="FC43" s="15">
        <f t="shared" ref="FC43" si="447">FC5+FC37+FC42</f>
        <v>100410</v>
      </c>
      <c r="FD43" s="15">
        <f t="shared" ref="FD43" si="448">FD5+FD37+FD42</f>
        <v>50569.000000000015</v>
      </c>
      <c r="FE43" s="16">
        <f t="shared" ref="FE43" si="449">FD43/FC43</f>
        <v>0.50362513693855204</v>
      </c>
      <c r="FF43" s="15">
        <f t="shared" ref="FF43" si="450">FF5+FF37+FF42</f>
        <v>6317.9999999999991</v>
      </c>
      <c r="FG43" s="15">
        <f t="shared" ref="FG43" si="451">FG5+FG37+FG42</f>
        <v>3195.8</v>
      </c>
      <c r="FH43" s="16">
        <f t="shared" ref="FH43" si="452">FG43/FF43</f>
        <v>0.50582462804685036</v>
      </c>
      <c r="FI43" s="15">
        <f t="shared" ref="FI43" si="453">FI5+FI37+FI42</f>
        <v>11083.000000000004</v>
      </c>
      <c r="FJ43" s="15">
        <f t="shared" ref="FJ43" si="454">FJ5+FJ37+FJ42</f>
        <v>6422.3348999999989</v>
      </c>
      <c r="FK43" s="16">
        <f>FJ43/FI43</f>
        <v>0.57947621582603959</v>
      </c>
      <c r="FL43" s="15">
        <f t="shared" ref="FL43" si="455">FL5+FL37+FL42</f>
        <v>6700</v>
      </c>
      <c r="FM43" s="15">
        <f t="shared" ref="FM43" si="456">FM5+FM37+FM42</f>
        <v>3916.4999999999995</v>
      </c>
      <c r="FN43" s="16">
        <f t="shared" ref="FN43" si="457">FM43/FL43</f>
        <v>0.58455223880597007</v>
      </c>
      <c r="FO43" s="15">
        <f t="shared" ref="FO43" si="458">FO5+FO37+FO42</f>
        <v>871.00000000000023</v>
      </c>
      <c r="FP43" s="15">
        <f t="shared" ref="FP43" si="459">FP5+FP37+FP42</f>
        <v>561</v>
      </c>
      <c r="FQ43" s="16">
        <f t="shared" ref="FQ43" si="460">FP43/FO43</f>
        <v>0.64408725602755434</v>
      </c>
      <c r="FR43" s="15">
        <f t="shared" ref="FR43" si="461">FR5+FR37+FR42</f>
        <v>60822</v>
      </c>
      <c r="FS43" s="15">
        <f t="shared" ref="FS43" si="462">FS5+FS37+FS42</f>
        <v>30411</v>
      </c>
      <c r="FT43" s="16">
        <f t="shared" ref="FT43" si="463">FS43/FR43</f>
        <v>0.5</v>
      </c>
      <c r="FU43" s="15">
        <f t="shared" ref="FU43" si="464">FU5+FU37+FU42</f>
        <v>15</v>
      </c>
      <c r="FV43" s="15">
        <f t="shared" ref="FV43" si="465">FV5+FV37+FV42</f>
        <v>0</v>
      </c>
      <c r="FW43" s="16">
        <f t="shared" ref="FW43" si="466">FV43/FU43</f>
        <v>0</v>
      </c>
      <c r="FX43" s="15">
        <f t="shared" ref="FX43" si="467">FX5+FX37+FX42</f>
        <v>49</v>
      </c>
      <c r="FY43" s="15">
        <f t="shared" ref="FY43" si="468">FY5+FY37+FY42</f>
        <v>0</v>
      </c>
      <c r="FZ43" s="16">
        <f t="shared" ref="FZ43" si="469">FY43/FX43</f>
        <v>0</v>
      </c>
      <c r="GA43" s="15">
        <f t="shared" ref="GA43" si="470">GA5+GA37+GA42</f>
        <v>3628539.4999999991</v>
      </c>
      <c r="GB43" s="15">
        <f>GB5+GB37+GB42</f>
        <v>1982199.6410000003</v>
      </c>
      <c r="GC43" s="16">
        <f t="shared" ref="GC43" si="471">GB43/GA43</f>
        <v>0.54628029845065784</v>
      </c>
      <c r="GD43" s="15">
        <f t="shared" ref="GD43" si="472">GD5+GD37+GD42</f>
        <v>48669</v>
      </c>
      <c r="GE43" s="15">
        <f t="shared" ref="GE43" si="473">GE5+GE37+GE42</f>
        <v>16164.7</v>
      </c>
      <c r="GF43" s="16">
        <f t="shared" ref="GF43" si="474">GE43/GD43</f>
        <v>0.3321354455608293</v>
      </c>
      <c r="GG43" s="15">
        <f t="shared" ref="GG43" si="475">GG5+GG37+GG42</f>
        <v>7700240.1999999993</v>
      </c>
      <c r="GH43" s="15">
        <f t="shared" ref="GH43" si="476">GH5+GH37+GH42</f>
        <v>4576647.0829999996</v>
      </c>
      <c r="GI43" s="16">
        <f t="shared" ref="GI43" si="477">GH43/GG43</f>
        <v>0.59435121036873628</v>
      </c>
      <c r="GJ43" s="15">
        <f t="shared" ref="GJ43" si="478">GJ5+GJ37+GJ42</f>
        <v>6076</v>
      </c>
      <c r="GK43" s="15">
        <f t="shared" ref="GK43" si="479">GK5+GK37+GK42</f>
        <v>3038.2000000000003</v>
      </c>
      <c r="GL43" s="16">
        <f>GK43/GJ43</f>
        <v>0.50003291639236347</v>
      </c>
      <c r="GM43" s="15">
        <f t="shared" ref="GM43" si="480">GM5+GM37+GM42</f>
        <v>136510.00000000003</v>
      </c>
      <c r="GN43" s="15">
        <f t="shared" ref="GN43" si="481">GN5+GN37+GN42</f>
        <v>55142.799999999996</v>
      </c>
      <c r="GO43" s="16">
        <f t="shared" ref="GO43" si="482">GN43/GM43</f>
        <v>0.40394696359241067</v>
      </c>
      <c r="GP43" s="15">
        <f t="shared" ref="GP43" si="483">GP5+GP37+GP42</f>
        <v>99969.999999999985</v>
      </c>
      <c r="GQ43" s="15">
        <f t="shared" ref="GQ43" si="484">GQ5+GQ37+GQ42</f>
        <v>87107.647599999997</v>
      </c>
      <c r="GR43" s="16">
        <f t="shared" ref="GR43" si="485">GQ43/GP43</f>
        <v>0.871337877363209</v>
      </c>
      <c r="GS43" s="15">
        <f t="shared" ref="GS43" si="486">GS5+GS37+GS42</f>
        <v>3370.9999999999991</v>
      </c>
      <c r="GT43" s="15">
        <f t="shared" ref="GT43" si="487">GT5+GT37+GT42</f>
        <v>1416.1000000000004</v>
      </c>
      <c r="GU43" s="16">
        <f t="shared" ref="GU43" si="488">GT43/GS43</f>
        <v>0.42008306140611118</v>
      </c>
      <c r="GV43" s="15">
        <f t="shared" ref="GV43" si="489">GV5+GV37+GV42</f>
        <v>501278.99999999988</v>
      </c>
      <c r="GW43" s="15">
        <f t="shared" ref="GW43" si="490">GW5+GW37+GW42</f>
        <v>246977.96640999999</v>
      </c>
      <c r="GX43" s="16">
        <f t="shared" ref="GX43" si="491">GW43/GV43</f>
        <v>0.49269561743061258</v>
      </c>
      <c r="GY43" s="15">
        <f t="shared" ref="GY43" si="492">GY5+GY37+GY42</f>
        <v>93599.999999999985</v>
      </c>
      <c r="GZ43" s="15">
        <f t="shared" ref="GZ43" si="493">GZ5+GZ37+GZ42</f>
        <v>47044.300940000008</v>
      </c>
      <c r="HA43" s="16">
        <f t="shared" ref="HA43" si="494">GZ43/GY43</f>
        <v>0.50261005277777793</v>
      </c>
      <c r="HB43" s="15">
        <f t="shared" ref="HB43" si="495">HB5+HB37+HB42</f>
        <v>28882</v>
      </c>
      <c r="HC43" s="15">
        <f t="shared" ref="HC43" si="496">HC5+HC37+HC42</f>
        <v>4801.5020299999996</v>
      </c>
      <c r="HD43" s="16">
        <f t="shared" ref="HD43" si="497">HC43/HB43</f>
        <v>0.16624548265355585</v>
      </c>
      <c r="HE43" s="15">
        <f t="shared" ref="HE43" si="498">HE5+HE37+HE42</f>
        <v>2203</v>
      </c>
      <c r="HF43" s="15">
        <f t="shared" ref="HF43" si="499">HF5+HF37+HF42</f>
        <v>972.34796999999992</v>
      </c>
      <c r="HG43" s="16">
        <f t="shared" ref="HG43" si="500">HF43/HE43</f>
        <v>0.44137447571493416</v>
      </c>
      <c r="HH43" s="15">
        <f t="shared" ref="HH43" si="501">HH5+HH37+HH42</f>
        <v>56</v>
      </c>
      <c r="HI43" s="15">
        <f t="shared" ref="HI43" si="502">HI5+HI37+HI42</f>
        <v>2.5</v>
      </c>
      <c r="HJ43" s="16">
        <f t="shared" ref="HJ43" si="503">HI43/HH43</f>
        <v>4.4642857142857144E-2</v>
      </c>
      <c r="HK43" s="15">
        <f t="shared" ref="HK43" si="504">HK5+HK37+HK42</f>
        <v>52366.600000000013</v>
      </c>
      <c r="HL43" s="15">
        <f t="shared" ref="HL43" si="505">HL5+HL37+HL42</f>
        <v>26183.350000000002</v>
      </c>
      <c r="HM43" s="16">
        <f t="shared" ref="HM43" si="506">HL43/HK43</f>
        <v>0.50000095480707163</v>
      </c>
      <c r="HN43" s="15">
        <f t="shared" ref="HN43" si="507">HN5+HN37+HN42</f>
        <v>330.5</v>
      </c>
      <c r="HO43" s="15">
        <f t="shared" ref="HO43" si="508">HO5+HO37+HO42</f>
        <v>330.5</v>
      </c>
      <c r="HP43" s="16">
        <f t="shared" ref="HP43" si="509">HO43/HN43</f>
        <v>1</v>
      </c>
      <c r="HQ43" s="15">
        <f t="shared" ref="HQ43" si="510">HQ5+HQ37+HQ42</f>
        <v>828.00000000000011</v>
      </c>
      <c r="HR43" s="15">
        <f t="shared" ref="HR43" si="511">HR5+HR37+HR42</f>
        <v>137.90000000000003</v>
      </c>
      <c r="HS43" s="16">
        <f t="shared" ref="HS43" si="512">HR43/HQ43</f>
        <v>0.16654589371980677</v>
      </c>
      <c r="HT43" s="15">
        <f t="shared" ref="HT43" si="513">HT5+HT37+HT42</f>
        <v>1006</v>
      </c>
      <c r="HU43" s="15">
        <f t="shared" ref="HU43" si="514">HU5+HU37+HU42</f>
        <v>504</v>
      </c>
      <c r="HV43" s="16">
        <f t="shared" ref="HV43" si="515">HU43/HT43</f>
        <v>0.50099403578528823</v>
      </c>
      <c r="HW43" s="15">
        <f t="shared" ref="HW43" si="516">HW5+HW37+HW42</f>
        <v>468</v>
      </c>
      <c r="HX43" s="15">
        <f t="shared" ref="HX43" si="517">HX5+HX37+HX42</f>
        <v>60</v>
      </c>
      <c r="HY43" s="16">
        <f t="shared" ref="HY43" si="518">HX43/HW43</f>
        <v>0.12820512820512819</v>
      </c>
      <c r="HZ43" s="15">
        <f t="shared" ref="HZ43" si="519">HZ5+HZ37+HZ42</f>
        <v>22713.000000000004</v>
      </c>
      <c r="IA43" s="15">
        <f t="shared" ref="IA43" si="520">IA5+IA37+IA42</f>
        <v>10806.624</v>
      </c>
      <c r="IB43" s="16">
        <f t="shared" ref="IB43" si="521">IA43/HZ43</f>
        <v>0.47579025227843075</v>
      </c>
      <c r="IC43" s="15">
        <f t="shared" ref="IC43" si="522">IC5+IC37+IC42</f>
        <v>2415672.5129999998</v>
      </c>
      <c r="ID43" s="15">
        <f t="shared" ref="ID43" si="523">ID5+ID37+ID42</f>
        <v>56186.435130000013</v>
      </c>
      <c r="IE43" s="16">
        <f t="shared" ref="IE43" si="524">ID43/IC43</f>
        <v>2.325912756287591E-2</v>
      </c>
      <c r="IF43" s="15">
        <f t="shared" ref="IF43" si="525">IF5+IF37+IF42</f>
        <v>56350.31</v>
      </c>
      <c r="IG43" s="15">
        <f t="shared" ref="IG43" si="526">IG5+IG37+IG42</f>
        <v>0</v>
      </c>
      <c r="IH43" s="16">
        <f t="shared" ref="IH43" si="527">IG43/IF43</f>
        <v>0</v>
      </c>
      <c r="II43" s="15">
        <f t="shared" ref="II43" si="528">II5+II37+II42</f>
        <v>598950</v>
      </c>
      <c r="IJ43" s="15">
        <f t="shared" ref="IJ43" si="529">IJ5+IJ37+IJ42</f>
        <v>0</v>
      </c>
      <c r="IK43" s="16">
        <f t="shared" ref="IK43" si="530">IJ43/II43</f>
        <v>0</v>
      </c>
      <c r="IL43" s="15">
        <f>IL5+IL37+IL42</f>
        <v>690737.17299999995</v>
      </c>
      <c r="IM43" s="15">
        <f t="shared" ref="IM43" si="531">IM5+IM37+IM42</f>
        <v>0</v>
      </c>
      <c r="IN43" s="16">
        <f t="shared" ref="IN43" si="532">IM43/IL43</f>
        <v>0</v>
      </c>
      <c r="IO43" s="15">
        <f t="shared" ref="IO43" si="533">IO5+IO37+IO42</f>
        <v>31002.959999999999</v>
      </c>
      <c r="IP43" s="15">
        <f t="shared" ref="IP43" si="534">IP5+IP37+IP42</f>
        <v>0</v>
      </c>
      <c r="IQ43" s="16">
        <f t="shared" ref="IQ43" si="535">IP43/IO43</f>
        <v>0</v>
      </c>
      <c r="IR43" s="15">
        <f t="shared" ref="IR43" si="536">IR5+IR37+IR42</f>
        <v>313.16000000000003</v>
      </c>
      <c r="IS43" s="15">
        <f t="shared" ref="IS43" si="537">IS5+IS37+IS42</f>
        <v>0</v>
      </c>
      <c r="IT43" s="16">
        <f t="shared" ref="IT43" si="538">IS43/IR43</f>
        <v>0</v>
      </c>
      <c r="IU43" s="15">
        <f t="shared" ref="IU43" si="539">IU5+IU37+IU42</f>
        <v>264369.52000999998</v>
      </c>
      <c r="IV43" s="15">
        <f t="shared" ref="IV43" si="540">IV5+IV37+IV42</f>
        <v>0</v>
      </c>
      <c r="IW43" s="16">
        <f t="shared" ref="IW43" si="541">IV43/IU43</f>
        <v>0</v>
      </c>
      <c r="IX43" s="15">
        <f t="shared" ref="IX43" si="542">IX5+IX37+IX42</f>
        <v>6315.01</v>
      </c>
      <c r="IY43" s="15">
        <f t="shared" ref="IY43" si="543">IY5+IY37+IY42</f>
        <v>0</v>
      </c>
      <c r="IZ43" s="16">
        <f t="shared" ref="IZ43" si="544">IY43/IX43</f>
        <v>0</v>
      </c>
      <c r="JA43" s="15">
        <f t="shared" ref="JA43" si="545">JA5+JA37+JA42</f>
        <v>260100</v>
      </c>
      <c r="JB43" s="15">
        <f t="shared" ref="JB43" si="546">JB5+JB37+JB42</f>
        <v>0</v>
      </c>
      <c r="JC43" s="16">
        <f t="shared" ref="JC43" si="547">JB43/JA43</f>
        <v>0</v>
      </c>
      <c r="JD43" s="15">
        <f t="shared" ref="JD43" si="548">JD5+JD37+JD42</f>
        <v>2670.3999899999999</v>
      </c>
      <c r="JE43" s="15">
        <f t="shared" ref="JE43" si="549">JE5+JE37+JE42</f>
        <v>0</v>
      </c>
      <c r="JF43" s="16">
        <f t="shared" ref="JF43" si="550">JE43/JD43</f>
        <v>0</v>
      </c>
      <c r="JG43" s="15">
        <f t="shared" ref="JG43" si="551">JG5+JG37+JG42</f>
        <v>63.79</v>
      </c>
      <c r="JH43" s="15">
        <f t="shared" ref="JH43" si="552">JH5+JH37+JH42</f>
        <v>0</v>
      </c>
      <c r="JI43" s="16">
        <f t="shared" ref="JI43" si="553">JH43/JG43</f>
        <v>0</v>
      </c>
      <c r="JJ43" s="15">
        <f t="shared" ref="JJ43" si="554">JJ5+JJ37+JJ42</f>
        <v>55487.939999999995</v>
      </c>
      <c r="JK43" s="15">
        <f t="shared" ref="JK43" si="555">JK5+JK37+JK42</f>
        <v>0</v>
      </c>
      <c r="JL43" s="16">
        <f t="shared" ref="JL43" si="556">JK43/JJ43</f>
        <v>0</v>
      </c>
      <c r="JM43" s="15">
        <f t="shared" ref="JM43" si="557">JM5+JM37+JM42</f>
        <v>560.48</v>
      </c>
      <c r="JN43" s="15">
        <f t="shared" ref="JN43" si="558">JN5+JN37+JN42</f>
        <v>0</v>
      </c>
      <c r="JO43" s="16">
        <f t="shared" ref="JO43" si="559">JN43/JM43</f>
        <v>0</v>
      </c>
      <c r="JP43" s="15">
        <f t="shared" ref="JP43" si="560">JP5+JP37+JP42</f>
        <v>50053.909999999996</v>
      </c>
      <c r="JQ43" s="15">
        <f t="shared" ref="JQ43" si="561">JQ5+JQ37+JQ42</f>
        <v>0</v>
      </c>
      <c r="JR43" s="16">
        <f t="shared" ref="JR43" si="562">JQ43/JP43</f>
        <v>0</v>
      </c>
      <c r="JS43" s="15">
        <f t="shared" ref="JS43" si="563">JS5+JS37+JS42</f>
        <v>56430</v>
      </c>
      <c r="JT43" s="15">
        <f t="shared" ref="JT43" si="564">JT5+JT37+JT42</f>
        <v>0</v>
      </c>
      <c r="JU43" s="16">
        <f t="shared" ref="JU43" si="565">JT43/JS43</f>
        <v>0</v>
      </c>
      <c r="JV43" s="15">
        <f t="shared" ref="JV43" si="566">JV5+JV37+JV42</f>
        <v>505.59000000000003</v>
      </c>
      <c r="JW43" s="15">
        <f t="shared" ref="JW43" si="567">JW5+JW37+JW42</f>
        <v>0</v>
      </c>
      <c r="JX43" s="16">
        <f t="shared" ref="JX43" si="568">JW43/JV43</f>
        <v>0</v>
      </c>
      <c r="JY43" s="15">
        <f t="shared" ref="JY43" si="569">JY5+JY37+JY42</f>
        <v>570</v>
      </c>
      <c r="JZ43" s="15">
        <f t="shared" ref="JZ43" si="570">JZ5+JZ37+JZ42</f>
        <v>0</v>
      </c>
      <c r="KA43" s="16">
        <f t="shared" ref="KA43" si="571">JZ43/JY43</f>
        <v>0</v>
      </c>
      <c r="KB43" s="15">
        <f t="shared" ref="KB43" si="572">KB5+KB37+KB42</f>
        <v>76266.84</v>
      </c>
      <c r="KC43" s="15">
        <f t="shared" ref="KC43" si="573">KC5+KC37+KC42</f>
        <v>0</v>
      </c>
      <c r="KD43" s="16">
        <f t="shared" ref="KD43" si="574">KC43/KB43</f>
        <v>0</v>
      </c>
      <c r="KE43" s="15">
        <f t="shared" ref="KE43:KL43" si="575">KE5+KE37+KE42</f>
        <v>83160</v>
      </c>
      <c r="KF43" s="15">
        <f t="shared" si="575"/>
        <v>0</v>
      </c>
      <c r="KG43" s="16">
        <f t="shared" ref="KG43" si="576">KF43/KE43</f>
        <v>0</v>
      </c>
      <c r="KH43" s="15">
        <f t="shared" si="575"/>
        <v>840</v>
      </c>
      <c r="KI43" s="15">
        <f t="shared" si="575"/>
        <v>0</v>
      </c>
      <c r="KJ43" s="16">
        <f t="shared" ref="KJ43" si="577">KI43/KH43</f>
        <v>0</v>
      </c>
      <c r="KK43" s="15">
        <f t="shared" si="575"/>
        <v>60000</v>
      </c>
      <c r="KL43" s="15">
        <f t="shared" si="575"/>
        <v>0</v>
      </c>
      <c r="KM43" s="16">
        <f t="shared" si="297"/>
        <v>0</v>
      </c>
      <c r="KN43" s="15">
        <f t="shared" ref="KN43" si="578">KN5+KN37+KN42</f>
        <v>50054.630000000012</v>
      </c>
      <c r="KO43" s="15">
        <f t="shared" ref="KO43" si="579">KO5+KO37+KO42</f>
        <v>42053.835130000007</v>
      </c>
      <c r="KP43" s="16">
        <f t="shared" ref="KP43" si="580">KO43/KN43</f>
        <v>0.84015874515504352</v>
      </c>
      <c r="KQ43" s="15">
        <f t="shared" ref="KQ43" si="581">KQ5+KQ37+KQ42</f>
        <v>12750</v>
      </c>
      <c r="KR43" s="15">
        <f t="shared" ref="KR43" si="582">KR5+KR37+KR42</f>
        <v>12750</v>
      </c>
      <c r="KS43" s="16">
        <f t="shared" ref="KS43" si="583">KR43/KQ43</f>
        <v>1</v>
      </c>
      <c r="KT43" s="15">
        <f t="shared" ref="KT43" si="584">KT5+KT37+KT42</f>
        <v>58120.800000000003</v>
      </c>
      <c r="KU43" s="15">
        <f t="shared" ref="KU43" si="585">KU5+KU37+KU42</f>
        <v>1382.6</v>
      </c>
      <c r="KV43" s="16">
        <f t="shared" ref="KV43" si="586">KU43/KT43</f>
        <v>2.3788385569365869E-2</v>
      </c>
      <c r="KW43" s="15">
        <f t="shared" ref="KW43" si="587">KW5+KW37+KW42</f>
        <v>25866006.546350002</v>
      </c>
      <c r="KX43" s="15">
        <f t="shared" ref="KX43" si="588">KX5+KX37+KX42</f>
        <v>11761466.188929999</v>
      </c>
      <c r="KY43" s="16">
        <f t="shared" ref="KY43" si="589">KX43/KW43</f>
        <v>0.45470746200633283</v>
      </c>
    </row>
    <row r="44" spans="1:311" ht="19.5" customHeight="1" x14ac:dyDescent="0.25">
      <c r="C44" s="11"/>
      <c r="R44" s="17"/>
      <c r="EZ44" s="21"/>
      <c r="GY44" s="27"/>
      <c r="GZ44" s="27"/>
      <c r="HA44" s="27"/>
      <c r="IC44" s="20"/>
      <c r="KW44" s="21"/>
    </row>
    <row r="45" spans="1:311" ht="18" customHeight="1" x14ac:dyDescent="0.25">
      <c r="B45" s="12"/>
      <c r="C45" s="11"/>
      <c r="R45" s="17"/>
      <c r="EZ45" s="21"/>
      <c r="GY45" s="27"/>
      <c r="GZ45" s="27"/>
      <c r="HA45" s="27"/>
      <c r="IC45" s="19"/>
    </row>
    <row r="46" spans="1:311" x14ac:dyDescent="0.25">
      <c r="GY46" s="27"/>
      <c r="GZ46" s="27"/>
      <c r="HA46" s="27"/>
      <c r="IC46" s="20"/>
    </row>
  </sheetData>
  <mergeCells count="203">
    <mergeCell ref="FL2:FN2"/>
    <mergeCell ref="FL3:FN3"/>
    <mergeCell ref="FO2:FQ2"/>
    <mergeCell ref="FO3:FQ3"/>
    <mergeCell ref="JA3:JC3"/>
    <mergeCell ref="JD2:JF2"/>
    <mergeCell ref="JD3:JF3"/>
    <mergeCell ref="JG2:JI2"/>
    <mergeCell ref="JG3:JI3"/>
    <mergeCell ref="HW2:HY2"/>
    <mergeCell ref="HW3:HY3"/>
    <mergeCell ref="A1:KY1"/>
    <mergeCell ref="JM2:JO2"/>
    <mergeCell ref="JM3:JO3"/>
    <mergeCell ref="HT2:HV2"/>
    <mergeCell ref="HT3:HV3"/>
    <mergeCell ref="KQ3:KS3"/>
    <mergeCell ref="IO2:IQ2"/>
    <mergeCell ref="IO3:IQ3"/>
    <mergeCell ref="IR2:IT2"/>
    <mergeCell ref="IR3:IT3"/>
    <mergeCell ref="IU2:IW2"/>
    <mergeCell ref="KE3:KG3"/>
    <mergeCell ref="JS2:JU2"/>
    <mergeCell ref="JS3:JU3"/>
    <mergeCell ref="JV2:JX2"/>
    <mergeCell ref="JV3:JX3"/>
    <mergeCell ref="KB2:KD2"/>
    <mergeCell ref="HN2:HP2"/>
    <mergeCell ref="HN3:HP3"/>
    <mergeCell ref="HQ2:HS2"/>
    <mergeCell ref="HQ3:HS3"/>
    <mergeCell ref="FR2:FT2"/>
    <mergeCell ref="FR3:FT3"/>
    <mergeCell ref="FU2:FW2"/>
    <mergeCell ref="FU3:FW3"/>
    <mergeCell ref="FX2:FZ2"/>
    <mergeCell ref="FX3:FZ3"/>
    <mergeCell ref="GM2:GO2"/>
    <mergeCell ref="GM3:GO3"/>
    <mergeCell ref="GP2:GR2"/>
    <mergeCell ref="GP3:GR3"/>
    <mergeCell ref="GS2:GU2"/>
    <mergeCell ref="GS3:GU3"/>
    <mergeCell ref="GD2:GF2"/>
    <mergeCell ref="GD3:GF3"/>
    <mergeCell ref="GG2:GI2"/>
    <mergeCell ref="GG3:GI3"/>
    <mergeCell ref="GJ2:GL2"/>
    <mergeCell ref="GJ3:GL3"/>
    <mergeCell ref="FF2:FH2"/>
    <mergeCell ref="FF3:FH3"/>
    <mergeCell ref="HK2:HM2"/>
    <mergeCell ref="HK3:HM3"/>
    <mergeCell ref="FI2:FK2"/>
    <mergeCell ref="FI3:FK3"/>
    <mergeCell ref="EQ2:ES2"/>
    <mergeCell ref="EQ3:ES3"/>
    <mergeCell ref="HZ2:IB2"/>
    <mergeCell ref="HZ3:IB3"/>
    <mergeCell ref="FC2:FE2"/>
    <mergeCell ref="FC3:FE3"/>
    <mergeCell ref="HE2:HG2"/>
    <mergeCell ref="HE3:HG3"/>
    <mergeCell ref="HH2:HJ2"/>
    <mergeCell ref="HH3:HJ3"/>
    <mergeCell ref="GA2:GC2"/>
    <mergeCell ref="GA3:GC3"/>
    <mergeCell ref="GV2:GX2"/>
    <mergeCell ref="GV3:GX3"/>
    <mergeCell ref="GY2:HA2"/>
    <mergeCell ref="GY3:HA3"/>
    <mergeCell ref="HB2:HD2"/>
    <mergeCell ref="HB3:HD3"/>
    <mergeCell ref="EW2:EY2"/>
    <mergeCell ref="EW3:EY3"/>
    <mergeCell ref="AJ2:AL2"/>
    <mergeCell ref="AJ3:AL3"/>
    <mergeCell ref="DG2:DI2"/>
    <mergeCell ref="DG3:DI3"/>
    <mergeCell ref="AY2:BA2"/>
    <mergeCell ref="AY3:BA3"/>
    <mergeCell ref="DJ2:DL2"/>
    <mergeCell ref="DJ3:DL3"/>
    <mergeCell ref="EN2:EP2"/>
    <mergeCell ref="EN3:EP3"/>
    <mergeCell ref="AS2:AU2"/>
    <mergeCell ref="AS3:AU3"/>
    <mergeCell ref="AV2:AX2"/>
    <mergeCell ref="AV3:AX3"/>
    <mergeCell ref="EK2:EM2"/>
    <mergeCell ref="EK3:EM3"/>
    <mergeCell ref="ET2:EV2"/>
    <mergeCell ref="ET3:EV3"/>
    <mergeCell ref="EE2:EG2"/>
    <mergeCell ref="EE3:EG3"/>
    <mergeCell ref="EB3:ED3"/>
    <mergeCell ref="EB2:ED2"/>
    <mergeCell ref="DM2:DO2"/>
    <mergeCell ref="DM3:DO3"/>
    <mergeCell ref="DP2:DR2"/>
    <mergeCell ref="DP3:DR3"/>
    <mergeCell ref="AG2:AI2"/>
    <mergeCell ref="AG3:AI3"/>
    <mergeCell ref="BZ2:CB2"/>
    <mergeCell ref="BZ3:CB3"/>
    <mergeCell ref="CC2:CE2"/>
    <mergeCell ref="CC3:CE3"/>
    <mergeCell ref="BT2:BV2"/>
    <mergeCell ref="BT3:BV3"/>
    <mergeCell ref="BH2:BJ2"/>
    <mergeCell ref="BH3:BJ3"/>
    <mergeCell ref="DA2:DC2"/>
    <mergeCell ref="CU2:CW2"/>
    <mergeCell ref="EH2:EJ2"/>
    <mergeCell ref="EH3:EJ3"/>
    <mergeCell ref="F3:H3"/>
    <mergeCell ref="F2:H2"/>
    <mergeCell ref="O2:Q2"/>
    <mergeCell ref="I2:K2"/>
    <mergeCell ref="L2:N2"/>
    <mergeCell ref="I3:K3"/>
    <mergeCell ref="L3:N3"/>
    <mergeCell ref="BE2:BG2"/>
    <mergeCell ref="BE3:BG3"/>
    <mergeCell ref="DY2:EA2"/>
    <mergeCell ref="DY3:EA3"/>
    <mergeCell ref="DS2:DU2"/>
    <mergeCell ref="DS3:DU3"/>
    <mergeCell ref="DA3:DC3"/>
    <mergeCell ref="DV3:DX3"/>
    <mergeCell ref="BB2:BD2"/>
    <mergeCell ref="BB3:BD3"/>
    <mergeCell ref="BK3:BM3"/>
    <mergeCell ref="BN2:BP2"/>
    <mergeCell ref="BN3:BP3"/>
    <mergeCell ref="BQ2:BS2"/>
    <mergeCell ref="BQ3:BS3"/>
    <mergeCell ref="DD3:DF3"/>
    <mergeCell ref="U2:W2"/>
    <mergeCell ref="U3:W3"/>
    <mergeCell ref="X2:Z2"/>
    <mergeCell ref="X3:Z3"/>
    <mergeCell ref="CU3:CW3"/>
    <mergeCell ref="CX2:CZ2"/>
    <mergeCell ref="CX3:CZ3"/>
    <mergeCell ref="CF3:CH3"/>
    <mergeCell ref="CI2:CK2"/>
    <mergeCell ref="CI3:CK3"/>
    <mergeCell ref="AD3:AF3"/>
    <mergeCell ref="AD2:AF2"/>
    <mergeCell ref="AM2:AO2"/>
    <mergeCell ref="AM3:AO3"/>
    <mergeCell ref="AP2:AR2"/>
    <mergeCell ref="AP3:AR3"/>
    <mergeCell ref="KW2:KY2"/>
    <mergeCell ref="II2:IK2"/>
    <mergeCell ref="IF3:IH3"/>
    <mergeCell ref="II3:IK3"/>
    <mergeCell ref="IL2:IN2"/>
    <mergeCell ref="IL3:IN3"/>
    <mergeCell ref="IF2:IH2"/>
    <mergeCell ref="JY2:KA2"/>
    <mergeCell ref="JY3:KA3"/>
    <mergeCell ref="KT2:KV2"/>
    <mergeCell ref="KT3:KV3"/>
    <mergeCell ref="KH3:KJ3"/>
    <mergeCell ref="KH2:KJ2"/>
    <mergeCell ref="KK2:KM2"/>
    <mergeCell ref="KK3:KM3"/>
    <mergeCell ref="KN2:KP2"/>
    <mergeCell ref="KN3:KP3"/>
    <mergeCell ref="KQ2:KS2"/>
    <mergeCell ref="KB3:KD3"/>
    <mergeCell ref="JP2:JR2"/>
    <mergeCell ref="JP3:JR3"/>
    <mergeCell ref="KE2:KG2"/>
    <mergeCell ref="JJ2:JL2"/>
    <mergeCell ref="JJ3:JL3"/>
    <mergeCell ref="A43:B43"/>
    <mergeCell ref="C2:E3"/>
    <mergeCell ref="R2:T3"/>
    <mergeCell ref="IU3:IW3"/>
    <mergeCell ref="IX2:IZ2"/>
    <mergeCell ref="IX3:IZ3"/>
    <mergeCell ref="JA2:JC2"/>
    <mergeCell ref="IC2:IE3"/>
    <mergeCell ref="EZ2:FB3"/>
    <mergeCell ref="CO2:CQ2"/>
    <mergeCell ref="CO3:CQ3"/>
    <mergeCell ref="CR2:CT2"/>
    <mergeCell ref="CR3:CT3"/>
    <mergeCell ref="BW2:BY2"/>
    <mergeCell ref="BW3:BY3"/>
    <mergeCell ref="AA3:AC3"/>
    <mergeCell ref="AA2:AC2"/>
    <mergeCell ref="O3:Q3"/>
    <mergeCell ref="DV2:DX2"/>
    <mergeCell ref="BK2:BM2"/>
    <mergeCell ref="CL2:CN2"/>
    <mergeCell ref="CL3:CN3"/>
    <mergeCell ref="CF2:CH2"/>
    <mergeCell ref="DD2:DF2"/>
  </mergeCells>
  <pageMargins left="0.31496062992125984" right="0.31496062992125984" top="0.15748031496062992" bottom="0.19685039370078741" header="0.31496062992125984" footer="0.31496062992125984"/>
  <pageSetup paperSize="9" scale="80" orientation="landscape" r:id="rId1"/>
  <colBreaks count="1" manualBreakCount="1">
    <brk id="23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2019-08-26T07:08:10Z</cp:lastPrinted>
  <dcterms:created xsi:type="dcterms:W3CDTF">2019-08-16T00:26:52Z</dcterms:created>
  <dcterms:modified xsi:type="dcterms:W3CDTF">2019-08-26T08:18:31Z</dcterms:modified>
</cp:coreProperties>
</file>