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7795" windowHeight="1144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бюджет'!$A$1:$L$50</definedName>
  </definedNames>
  <calcPr calcId="125725" fullPrecision="0"/>
</workbook>
</file>

<file path=xl/calcChain.xml><?xml version="1.0" encoding="utf-8"?>
<calcChain xmlns="http://schemas.openxmlformats.org/spreadsheetml/2006/main">
  <c r="I11" i="1"/>
  <c r="J11"/>
  <c r="D11" l="1"/>
  <c r="E11"/>
  <c r="K11" s="1"/>
  <c r="F11"/>
  <c r="C11"/>
  <c r="J16" l="1"/>
  <c r="I16"/>
  <c r="I10"/>
  <c r="I7" l="1"/>
  <c r="F10"/>
  <c r="K12" l="1"/>
  <c r="K31" l="1"/>
  <c r="K30"/>
  <c r="K29"/>
  <c r="K28"/>
  <c r="K26"/>
  <c r="K25"/>
  <c r="K24"/>
  <c r="K23"/>
  <c r="K22"/>
  <c r="K20"/>
  <c r="K19"/>
  <c r="K18"/>
  <c r="K17"/>
  <c r="K15"/>
  <c r="K14"/>
  <c r="K9"/>
  <c r="K8"/>
  <c r="I21"/>
  <c r="H31"/>
  <c r="G31"/>
  <c r="H30"/>
  <c r="G30"/>
  <c r="G29"/>
  <c r="H29"/>
  <c r="H28"/>
  <c r="H26"/>
  <c r="G26"/>
  <c r="G25"/>
  <c r="G24"/>
  <c r="G23"/>
  <c r="H22"/>
  <c r="G22"/>
  <c r="H20"/>
  <c r="G20"/>
  <c r="H19"/>
  <c r="G19"/>
  <c r="H18"/>
  <c r="G18"/>
  <c r="H17"/>
  <c r="G17"/>
  <c r="H15"/>
  <c r="G15"/>
  <c r="H14"/>
  <c r="G14"/>
  <c r="H12"/>
  <c r="G12"/>
  <c r="H9"/>
  <c r="G9"/>
  <c r="H8"/>
  <c r="G8"/>
  <c r="H11" l="1"/>
  <c r="G11"/>
  <c r="L9" l="1"/>
  <c r="I6" l="1"/>
  <c r="I27"/>
  <c r="J10"/>
  <c r="G28"/>
  <c r="I5" l="1"/>
  <c r="E27"/>
  <c r="K27" s="1"/>
  <c r="E21"/>
  <c r="E16"/>
  <c r="K16" s="1"/>
  <c r="E7"/>
  <c r="K7" s="1"/>
  <c r="C7"/>
  <c r="C10"/>
  <c r="C16"/>
  <c r="C21"/>
  <c r="C27"/>
  <c r="K21" l="1"/>
  <c r="G21"/>
  <c r="G16"/>
  <c r="G7"/>
  <c r="G27"/>
  <c r="I4"/>
  <c r="E10"/>
  <c r="K10" s="1"/>
  <c r="C6"/>
  <c r="C5" s="1"/>
  <c r="C4" s="1"/>
  <c r="G10" l="1"/>
  <c r="E6"/>
  <c r="K6" s="1"/>
  <c r="G6" l="1"/>
  <c r="E5"/>
  <c r="K5" s="1"/>
  <c r="L31"/>
  <c r="L30"/>
  <c r="L29"/>
  <c r="L28"/>
  <c r="J27"/>
  <c r="F27"/>
  <c r="D27"/>
  <c r="L26"/>
  <c r="L25"/>
  <c r="H25"/>
  <c r="L24"/>
  <c r="H24"/>
  <c r="L23"/>
  <c r="H23"/>
  <c r="L22"/>
  <c r="J21"/>
  <c r="F21"/>
  <c r="D21"/>
  <c r="L20"/>
  <c r="L19"/>
  <c r="L18"/>
  <c r="L17"/>
  <c r="F16"/>
  <c r="D16"/>
  <c r="L15"/>
  <c r="L14"/>
  <c r="L12"/>
  <c r="D10"/>
  <c r="L8"/>
  <c r="J7"/>
  <c r="F7"/>
  <c r="D7"/>
  <c r="H27" l="1"/>
  <c r="H21"/>
  <c r="H16"/>
  <c r="G5"/>
  <c r="H7"/>
  <c r="L27"/>
  <c r="L16"/>
  <c r="J6"/>
  <c r="E4"/>
  <c r="L7"/>
  <c r="D6"/>
  <c r="D5" s="1"/>
  <c r="D4" s="1"/>
  <c r="L11"/>
  <c r="L21"/>
  <c r="K4" l="1"/>
  <c r="H10"/>
  <c r="G4"/>
  <c r="J5"/>
  <c r="L10"/>
  <c r="F6"/>
  <c r="L6" l="1"/>
  <c r="H6"/>
  <c r="J4"/>
  <c r="F5"/>
  <c r="F4" s="1"/>
  <c r="H4" l="1"/>
  <c r="H5"/>
  <c r="L5"/>
  <c r="L4" l="1"/>
</calcChain>
</file>

<file path=xl/sharedStrings.xml><?xml version="1.0" encoding="utf-8"?>
<sst xmlns="http://schemas.openxmlformats.org/spreadsheetml/2006/main" count="134" uniqueCount="91">
  <si>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</si>
  <si>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</si>
  <si>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</si>
  <si>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</si>
  <si>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</si>
  <si>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</si>
  <si>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</si>
  <si>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</si>
  <si>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</si>
  <si>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</si>
  <si>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</si>
  <si>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</si>
  <si>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</si>
  <si>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</si>
  <si>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</si>
  <si>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</si>
  <si>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</si>
  <si>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</si>
  <si>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</si>
  <si>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</si>
  <si>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</si>
  <si>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</si>
  <si>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</si>
  <si>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</si>
  <si>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</si>
  <si>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</si>
  <si>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</si>
  <si>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</si>
  <si>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</si>
  <si>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</si>
  <si>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</si>
  <si>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</si>
  <si>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</si>
  <si>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</si>
  <si>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</si>
  <si>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</si>
  <si>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</si>
  <si>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</si>
  <si>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</si>
  <si>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</si>
  <si>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</si>
  <si>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</si>
  <si>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</si>
  <si>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</si>
  <si>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</si>
  <si>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</si>
  <si>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</si>
  <si>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</si>
  <si>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</si>
  <si>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</si>
  <si>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</si>
  <si>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</si>
  <si>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</si>
  <si>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</si>
  <si>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</si>
  <si>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</si>
  <si>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</si>
  <si>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</si>
  <si>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</si>
  <si>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</si>
  <si>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</si>
  <si>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</si>
  <si>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</si>
  <si>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</si>
  <si>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</si>
  <si>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</si>
  <si>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</si>
  <si>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</si>
  <si>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</si>
  <si>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2 02 90000 00 0000 151</t>
  </si>
  <si>
    <t>Прочие безвозмездные поступления от других бюджетов бюджетной системы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</si>
  <si>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</si>
  <si>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</si>
  <si>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</si>
  <si>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</si>
  <si>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</si>
  <si>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</si>
  <si>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</si>
  <si>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</si>
  <si>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</si>
  <si>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</si>
  <si>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</si>
  <si>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Сведения об исполнении доходов консолидированного бюджета Забайкальского края по состоянию на 01.04.2019 года 
(в сравнении с запланированными значениями на 2019 год и исполнением на 01.04.2018 года)</t>
  </si>
  <si>
    <t>Фактически исполнено консолидированный бюджет субъекта и ТГВФ по состоянию на 01.04.2019 года, тыс. руб.</t>
  </si>
  <si>
    <t>Фактически исполнено консолидированный бюджет субъекта по состоянию на 01.04.2019 года, тыс. руб.</t>
  </si>
  <si>
    <t>% исполнения утвержденных бюджетных назначений консолидированного бюджета субъекта и ТГВФ по состоянию на 01.04.2019 года</t>
  </si>
  <si>
    <t>% исполнения утвержденных бюджетных назначений консолидированного бюджета субъекта по состоянию на 01.04.2019 года</t>
  </si>
  <si>
    <t>Фактически исполнено консолидированный бюджет субъекта и ТГВФ по состоянию на 01.04.2018 года, тыс. руб.</t>
  </si>
  <si>
    <t>Фактически исполнено консолидированный бюджет субъекта по состоянию на 01.04.2018 года, тыс. руб.</t>
  </si>
  <si>
    <t>в 10 раз</t>
  </si>
  <si>
    <t>х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</si>
</sst>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"/>
    <numFmt numFmtId="166" formatCode="0.0"/>
  </numFmts>
  <fonts count="15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4" fillId="0" borderId="2">
      <alignment horizontal="right"/>
    </xf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6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0" fontId="11" fillId="2" borderId="0" xfId="0" applyFont="1" applyFill="1" applyAlignment="1">
      <alignment horizontal="right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view="pageBreakPreview" topLeftCell="A22" zoomScaleNormal="100" zoomScaleSheetLayoutView="100" workbookViewId="0">
      <selection activeCell="A38" sqref="A38:L50"/>
    </sheetView>
  </sheetViews>
  <sheetFormatPr defaultRowHeight="15"/>
  <cols>
    <col min="1" max="1" width="21.28515625" style="21" customWidth="1"/>
    <col min="2" max="2" width="33.5703125" style="21" customWidth="1"/>
    <col min="3" max="3" width="17.7109375" style="21" customWidth="1"/>
    <col min="4" max="5" width="17.42578125" style="21" customWidth="1"/>
    <col min="6" max="6" width="17" style="21" customWidth="1"/>
    <col min="7" max="7" width="17.7109375" style="21" customWidth="1"/>
    <col min="8" max="8" width="18" style="21" customWidth="1"/>
    <col min="9" max="9" width="17.85546875" style="21" customWidth="1"/>
    <col min="10" max="10" width="18" style="21" customWidth="1"/>
    <col min="11" max="12" width="17.7109375" style="21" customWidth="1"/>
    <col min="13" max="16384" width="9.140625" style="21"/>
  </cols>
  <sheetData>
    <row r="1" spans="1:12" ht="41.25" customHeight="1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L2" s="22" t="s">
        <v>81</v>
      </c>
    </row>
    <row r="3" spans="1:12" ht="147.75" customHeight="1">
      <c r="A3" s="1" t="s">
        <v>0</v>
      </c>
      <c r="B3" s="1" t="s">
        <v>1</v>
      </c>
      <c r="C3" s="1" t="s">
        <v>65</v>
      </c>
      <c r="D3" s="1" t="s">
        <v>64</v>
      </c>
      <c r="E3" s="1" t="s">
        <v>83</v>
      </c>
      <c r="F3" s="1" t="s">
        <v>84</v>
      </c>
      <c r="G3" s="1" t="s">
        <v>85</v>
      </c>
      <c r="H3" s="1" t="s">
        <v>86</v>
      </c>
      <c r="I3" s="1" t="s">
        <v>87</v>
      </c>
      <c r="J3" s="1" t="s">
        <v>88</v>
      </c>
      <c r="K3" s="1" t="s">
        <v>71</v>
      </c>
      <c r="L3" s="1" t="s">
        <v>72</v>
      </c>
    </row>
    <row r="4" spans="1:12">
      <c r="A4" s="2"/>
      <c r="B4" s="3" t="s">
        <v>2</v>
      </c>
      <c r="C4" s="4">
        <f>C5+C38</f>
        <v>89139913.400000006</v>
      </c>
      <c r="D4" s="4">
        <f>D5+D38</f>
        <v>71460564.5</v>
      </c>
      <c r="E4" s="4">
        <f t="shared" ref="E4:J4" si="0">E5+E38</f>
        <v>20512515.100000001</v>
      </c>
      <c r="F4" s="4">
        <f>F5+F38</f>
        <v>16078257.199999999</v>
      </c>
      <c r="G4" s="4">
        <f t="shared" ref="G4:G12" si="1">E4/C4*100</f>
        <v>23</v>
      </c>
      <c r="H4" s="4">
        <f t="shared" ref="H4:H12" si="2">F4/D4*100</f>
        <v>22.5</v>
      </c>
      <c r="I4" s="4">
        <f t="shared" si="0"/>
        <v>18257574.300000001</v>
      </c>
      <c r="J4" s="4">
        <f t="shared" si="0"/>
        <v>14105039.199999999</v>
      </c>
      <c r="K4" s="5">
        <f>E4/I4*100</f>
        <v>112.4</v>
      </c>
      <c r="L4" s="5">
        <f>F4/J4*100</f>
        <v>114</v>
      </c>
    </row>
    <row r="5" spans="1:12" ht="25.5">
      <c r="A5" s="2" t="s">
        <v>3</v>
      </c>
      <c r="B5" s="3" t="s">
        <v>4</v>
      </c>
      <c r="C5" s="4">
        <f>C6+C31</f>
        <v>45417190.399999999</v>
      </c>
      <c r="D5" s="4">
        <f>D6+D31</f>
        <v>45277690.399999999</v>
      </c>
      <c r="E5" s="4">
        <f>E6+E31</f>
        <v>10411601.1</v>
      </c>
      <c r="F5" s="4">
        <f>F6+F31</f>
        <v>10366582.6</v>
      </c>
      <c r="G5" s="4">
        <f t="shared" si="1"/>
        <v>22.9</v>
      </c>
      <c r="H5" s="4">
        <f t="shared" si="2"/>
        <v>22.9</v>
      </c>
      <c r="I5" s="4">
        <f t="shared" ref="I5:J5" si="3">I6+I31</f>
        <v>9420294</v>
      </c>
      <c r="J5" s="4">
        <f t="shared" si="3"/>
        <v>9393393.5999999996</v>
      </c>
      <c r="K5" s="5">
        <f t="shared" ref="K5:K12" si="4">E5/I5*100</f>
        <v>110.5</v>
      </c>
      <c r="L5" s="5">
        <f t="shared" ref="K5:L31" si="5">F5/J5*100</f>
        <v>110.4</v>
      </c>
    </row>
    <row r="6" spans="1:12">
      <c r="A6" s="6"/>
      <c r="B6" s="7" t="s">
        <v>5</v>
      </c>
      <c r="C6" s="4">
        <f>C7+C10+C16+C21+C27+C30</f>
        <v>43098199.399999999</v>
      </c>
      <c r="D6" s="4">
        <f>D7+D10+D16+D21+D27+D30</f>
        <v>43098199.399999999</v>
      </c>
      <c r="E6" s="4">
        <f>E7+E10+E16+E21+E27+E30</f>
        <v>9894568</v>
      </c>
      <c r="F6" s="4">
        <f>F7+F10+F16+F21+F27+F30</f>
        <v>9894568</v>
      </c>
      <c r="G6" s="4">
        <f t="shared" si="1"/>
        <v>23</v>
      </c>
      <c r="H6" s="4">
        <f t="shared" si="2"/>
        <v>23</v>
      </c>
      <c r="I6" s="4">
        <f>I8+I9+I11+I17+I18+I19+I20+I22+I23+I24+I25+I26+I28+I29+I30</f>
        <v>8976667.9000000004</v>
      </c>
      <c r="J6" s="4">
        <f t="shared" ref="J6" si="6">J7+J10+J16+J21+J27+J30</f>
        <v>8976667.9000000004</v>
      </c>
      <c r="K6" s="5">
        <f t="shared" si="4"/>
        <v>110.2</v>
      </c>
      <c r="L6" s="5">
        <f t="shared" si="5"/>
        <v>110.2</v>
      </c>
    </row>
    <row r="7" spans="1:12">
      <c r="A7" s="2" t="s">
        <v>6</v>
      </c>
      <c r="B7" s="3" t="s">
        <v>7</v>
      </c>
      <c r="C7" s="4">
        <f>C8+C9</f>
        <v>28855893.699999999</v>
      </c>
      <c r="D7" s="4">
        <f>D8+D9</f>
        <v>28855893.699999999</v>
      </c>
      <c r="E7" s="4">
        <f>E8+E9</f>
        <v>6882421.2999999998</v>
      </c>
      <c r="F7" s="4">
        <f>F8+F9</f>
        <v>6882421.2999999998</v>
      </c>
      <c r="G7" s="4">
        <f t="shared" si="1"/>
        <v>23.9</v>
      </c>
      <c r="H7" s="4">
        <f t="shared" si="2"/>
        <v>23.9</v>
      </c>
      <c r="I7" s="4">
        <f>I8+I9</f>
        <v>6591566.0999999996</v>
      </c>
      <c r="J7" s="4">
        <f>J8+J9</f>
        <v>6591566.0999999996</v>
      </c>
      <c r="K7" s="5">
        <f t="shared" si="4"/>
        <v>104.4</v>
      </c>
      <c r="L7" s="5">
        <f t="shared" si="5"/>
        <v>104.4</v>
      </c>
    </row>
    <row r="8" spans="1:12">
      <c r="A8" s="8" t="s">
        <v>8</v>
      </c>
      <c r="B8" s="9" t="s">
        <v>9</v>
      </c>
      <c r="C8" s="10">
        <v>8160411.2000000002</v>
      </c>
      <c r="D8" s="10">
        <v>8160411.2000000002</v>
      </c>
      <c r="E8" s="10">
        <v>2487782.5</v>
      </c>
      <c r="F8" s="10">
        <v>2487782.5</v>
      </c>
      <c r="G8" s="10">
        <f>E8/C8*100</f>
        <v>30.5</v>
      </c>
      <c r="H8" s="10">
        <f>F8/D8*100</f>
        <v>30.5</v>
      </c>
      <c r="I8" s="10">
        <v>2512197.1</v>
      </c>
      <c r="J8" s="10">
        <v>2512197.1</v>
      </c>
      <c r="K8" s="11">
        <f>E8/I8*100</f>
        <v>99</v>
      </c>
      <c r="L8" s="11">
        <f>F8/J8*100</f>
        <v>99</v>
      </c>
    </row>
    <row r="9" spans="1:12">
      <c r="A9" s="12" t="s">
        <v>10</v>
      </c>
      <c r="B9" s="9" t="s">
        <v>11</v>
      </c>
      <c r="C9" s="10">
        <v>20695482.5</v>
      </c>
      <c r="D9" s="10">
        <v>20695482.5</v>
      </c>
      <c r="E9" s="10">
        <v>4394638.8</v>
      </c>
      <c r="F9" s="10">
        <v>4394638.8</v>
      </c>
      <c r="G9" s="10">
        <f>E9/C9*100</f>
        <v>21.2</v>
      </c>
      <c r="H9" s="10">
        <f>F9/D9*100</f>
        <v>21.2</v>
      </c>
      <c r="I9" s="10">
        <v>4079369</v>
      </c>
      <c r="J9" s="10">
        <v>4079369</v>
      </c>
      <c r="K9" s="11">
        <f>E9/I9*100</f>
        <v>107.7</v>
      </c>
      <c r="L9" s="11">
        <f>F9/J9*100</f>
        <v>107.7</v>
      </c>
    </row>
    <row r="10" spans="1:12" ht="51">
      <c r="A10" s="2" t="s">
        <v>12</v>
      </c>
      <c r="B10" s="3" t="s">
        <v>13</v>
      </c>
      <c r="C10" s="4">
        <f>C11</f>
        <v>3900220.5</v>
      </c>
      <c r="D10" s="4">
        <f>D11</f>
        <v>3900220.5</v>
      </c>
      <c r="E10" s="4">
        <f>E11</f>
        <v>1003779.5</v>
      </c>
      <c r="F10" s="4">
        <f>F11</f>
        <v>1003779.5</v>
      </c>
      <c r="G10" s="4">
        <f t="shared" si="1"/>
        <v>25.7</v>
      </c>
      <c r="H10" s="4">
        <f t="shared" si="2"/>
        <v>25.7</v>
      </c>
      <c r="I10" s="4">
        <f>I11</f>
        <v>706320.4</v>
      </c>
      <c r="J10" s="4">
        <f>J11</f>
        <v>706320.4</v>
      </c>
      <c r="K10" s="11">
        <f t="shared" si="4"/>
        <v>142.1</v>
      </c>
      <c r="L10" s="11">
        <f t="shared" si="5"/>
        <v>142.1</v>
      </c>
    </row>
    <row r="11" spans="1:12" ht="38.25">
      <c r="A11" s="12" t="s">
        <v>14</v>
      </c>
      <c r="B11" s="9" t="s">
        <v>15</v>
      </c>
      <c r="C11" s="11">
        <f>C12+C14+C15</f>
        <v>3900220.5</v>
      </c>
      <c r="D11" s="11">
        <f t="shared" ref="D11:F11" si="7">D12+D14+D15</f>
        <v>3900220.5</v>
      </c>
      <c r="E11" s="11">
        <f t="shared" si="7"/>
        <v>1003779.5</v>
      </c>
      <c r="F11" s="11">
        <f t="shared" si="7"/>
        <v>1003779.5</v>
      </c>
      <c r="G11" s="10">
        <f t="shared" si="1"/>
        <v>25.7</v>
      </c>
      <c r="H11" s="10">
        <f t="shared" si="2"/>
        <v>25.7</v>
      </c>
      <c r="I11" s="11">
        <f>I12+I14+I15</f>
        <v>706320.4</v>
      </c>
      <c r="J11" s="11">
        <f>J12+J14+J15</f>
        <v>706320.4</v>
      </c>
      <c r="K11" s="11">
        <f t="shared" si="4"/>
        <v>142.1</v>
      </c>
      <c r="L11" s="11">
        <f t="shared" si="5"/>
        <v>142.1</v>
      </c>
    </row>
    <row r="12" spans="1:12">
      <c r="A12" s="12"/>
      <c r="B12" s="13" t="s">
        <v>79</v>
      </c>
      <c r="C12" s="10">
        <v>131098</v>
      </c>
      <c r="D12" s="10">
        <v>131098</v>
      </c>
      <c r="E12" s="10">
        <v>17623.400000000001</v>
      </c>
      <c r="F12" s="10">
        <v>17623.400000000001</v>
      </c>
      <c r="G12" s="10">
        <f t="shared" si="1"/>
        <v>13.4</v>
      </c>
      <c r="H12" s="10">
        <f t="shared" si="2"/>
        <v>13.4</v>
      </c>
      <c r="I12" s="10">
        <v>21702.5</v>
      </c>
      <c r="J12" s="10">
        <v>21702.5</v>
      </c>
      <c r="K12" s="11">
        <f t="shared" si="4"/>
        <v>81.2</v>
      </c>
      <c r="L12" s="11">
        <f t="shared" si="5"/>
        <v>81.2</v>
      </c>
    </row>
    <row r="13" spans="1:12">
      <c r="A13" s="12"/>
      <c r="B13" s="19" t="s">
        <v>78</v>
      </c>
      <c r="C13" s="10" t="s">
        <v>68</v>
      </c>
      <c r="D13" s="10" t="s">
        <v>68</v>
      </c>
      <c r="E13" s="10" t="s">
        <v>68</v>
      </c>
      <c r="F13" s="10" t="s">
        <v>68</v>
      </c>
      <c r="G13" s="10" t="s">
        <v>68</v>
      </c>
      <c r="H13" s="10" t="s">
        <v>68</v>
      </c>
      <c r="I13" s="10" t="s">
        <v>68</v>
      </c>
      <c r="J13" s="10" t="s">
        <v>68</v>
      </c>
      <c r="K13" s="11" t="s">
        <v>68</v>
      </c>
      <c r="L13" s="11" t="s">
        <v>68</v>
      </c>
    </row>
    <row r="14" spans="1:12">
      <c r="A14" s="12"/>
      <c r="B14" s="20" t="s">
        <v>80</v>
      </c>
      <c r="C14" s="10">
        <v>787860</v>
      </c>
      <c r="D14" s="10">
        <v>787860</v>
      </c>
      <c r="E14" s="10">
        <v>180042.9</v>
      </c>
      <c r="F14" s="10">
        <v>180042.9</v>
      </c>
      <c r="G14" s="10">
        <f t="shared" ref="G14:G22" si="8">E14/C14*100</f>
        <v>22.9</v>
      </c>
      <c r="H14" s="10">
        <f t="shared" ref="H14:H22" si="9">F14/D14*100</f>
        <v>22.9</v>
      </c>
      <c r="I14" s="10">
        <v>49415.4</v>
      </c>
      <c r="J14" s="10">
        <v>49415.4</v>
      </c>
      <c r="K14" s="11">
        <f t="shared" ref="K14:K20" si="10">E14/I14*100</f>
        <v>364.3</v>
      </c>
      <c r="L14" s="11">
        <f t="shared" si="5"/>
        <v>364.3</v>
      </c>
    </row>
    <row r="15" spans="1:12">
      <c r="A15" s="12"/>
      <c r="B15" s="20" t="s">
        <v>16</v>
      </c>
      <c r="C15" s="10">
        <v>2981262.5</v>
      </c>
      <c r="D15" s="10">
        <v>2981262.5</v>
      </c>
      <c r="E15" s="10">
        <v>806113.2</v>
      </c>
      <c r="F15" s="10">
        <v>806113.2</v>
      </c>
      <c r="G15" s="10">
        <f t="shared" si="8"/>
        <v>27</v>
      </c>
      <c r="H15" s="10">
        <f t="shared" si="9"/>
        <v>27</v>
      </c>
      <c r="I15" s="10">
        <v>635202.5</v>
      </c>
      <c r="J15" s="10">
        <v>635202.5</v>
      </c>
      <c r="K15" s="11">
        <f t="shared" si="10"/>
        <v>126.9</v>
      </c>
      <c r="L15" s="11">
        <f t="shared" si="5"/>
        <v>126.9</v>
      </c>
    </row>
    <row r="16" spans="1:12" ht="25.5">
      <c r="A16" s="2" t="s">
        <v>17</v>
      </c>
      <c r="B16" s="3" t="s">
        <v>18</v>
      </c>
      <c r="C16" s="4">
        <f>C17+C18+C19+C20</f>
        <v>2089561</v>
      </c>
      <c r="D16" s="4">
        <f>D17+D18+D19+D20</f>
        <v>2089561</v>
      </c>
      <c r="E16" s="4">
        <f>E17+E18+E19+E20</f>
        <v>463911.2</v>
      </c>
      <c r="F16" s="4">
        <f>F17+F18+F19+F20</f>
        <v>463911.2</v>
      </c>
      <c r="G16" s="4">
        <f t="shared" si="8"/>
        <v>22.2</v>
      </c>
      <c r="H16" s="4">
        <f t="shared" si="9"/>
        <v>22.2</v>
      </c>
      <c r="I16" s="4">
        <f>SUM(I17:I20)</f>
        <v>396794.5</v>
      </c>
      <c r="J16" s="4">
        <f>SUM(J17:J20)</f>
        <v>396794.5</v>
      </c>
      <c r="K16" s="5">
        <f t="shared" si="10"/>
        <v>116.9</v>
      </c>
      <c r="L16" s="5">
        <f t="shared" si="5"/>
        <v>116.9</v>
      </c>
    </row>
    <row r="17" spans="1:12" ht="38.25">
      <c r="A17" s="12" t="s">
        <v>19</v>
      </c>
      <c r="B17" s="9" t="s">
        <v>20</v>
      </c>
      <c r="C17" s="10">
        <v>1573716</v>
      </c>
      <c r="D17" s="10">
        <v>1573716</v>
      </c>
      <c r="E17" s="10">
        <v>336282.3</v>
      </c>
      <c r="F17" s="10">
        <v>336282.3</v>
      </c>
      <c r="G17" s="10">
        <f t="shared" si="8"/>
        <v>21.4</v>
      </c>
      <c r="H17" s="10">
        <f t="shared" si="9"/>
        <v>21.4</v>
      </c>
      <c r="I17" s="10">
        <v>259227.4</v>
      </c>
      <c r="J17" s="10">
        <v>259227.4</v>
      </c>
      <c r="K17" s="11">
        <f t="shared" si="10"/>
        <v>129.69999999999999</v>
      </c>
      <c r="L17" s="11">
        <f t="shared" si="5"/>
        <v>129.69999999999999</v>
      </c>
    </row>
    <row r="18" spans="1:12" ht="25.5">
      <c r="A18" s="8" t="s">
        <v>21</v>
      </c>
      <c r="B18" s="9" t="s">
        <v>22</v>
      </c>
      <c r="C18" s="10">
        <v>460520.8</v>
      </c>
      <c r="D18" s="10">
        <v>460520.8</v>
      </c>
      <c r="E18" s="10">
        <v>106487.7</v>
      </c>
      <c r="F18" s="10">
        <v>106487.7</v>
      </c>
      <c r="G18" s="10">
        <f t="shared" si="8"/>
        <v>23.1</v>
      </c>
      <c r="H18" s="10">
        <f t="shared" si="9"/>
        <v>23.1</v>
      </c>
      <c r="I18" s="10">
        <v>117308.1</v>
      </c>
      <c r="J18" s="10">
        <v>117308.1</v>
      </c>
      <c r="K18" s="11">
        <f t="shared" si="10"/>
        <v>90.8</v>
      </c>
      <c r="L18" s="11">
        <f t="shared" si="5"/>
        <v>90.8</v>
      </c>
    </row>
    <row r="19" spans="1:12">
      <c r="A19" s="12" t="s">
        <v>23</v>
      </c>
      <c r="B19" s="9" t="s">
        <v>24</v>
      </c>
      <c r="C19" s="10">
        <v>8102</v>
      </c>
      <c r="D19" s="10">
        <v>8102</v>
      </c>
      <c r="E19" s="10">
        <v>2305.6999999999998</v>
      </c>
      <c r="F19" s="10">
        <v>2305.6999999999998</v>
      </c>
      <c r="G19" s="10">
        <f t="shared" si="8"/>
        <v>28.5</v>
      </c>
      <c r="H19" s="10">
        <f t="shared" si="9"/>
        <v>28.5</v>
      </c>
      <c r="I19" s="10">
        <v>3649.9</v>
      </c>
      <c r="J19" s="10">
        <v>3649.9</v>
      </c>
      <c r="K19" s="11">
        <f t="shared" si="10"/>
        <v>63.2</v>
      </c>
      <c r="L19" s="11">
        <f t="shared" si="5"/>
        <v>63.2</v>
      </c>
    </row>
    <row r="20" spans="1:12" ht="38.25">
      <c r="A20" s="12" t="s">
        <v>25</v>
      </c>
      <c r="B20" s="9" t="s">
        <v>26</v>
      </c>
      <c r="C20" s="10">
        <v>47222.2</v>
      </c>
      <c r="D20" s="10">
        <v>47222.2</v>
      </c>
      <c r="E20" s="10">
        <v>18835.5</v>
      </c>
      <c r="F20" s="10">
        <v>18835.5</v>
      </c>
      <c r="G20" s="10">
        <f t="shared" si="8"/>
        <v>39.9</v>
      </c>
      <c r="H20" s="10">
        <f t="shared" si="9"/>
        <v>39.9</v>
      </c>
      <c r="I20" s="10">
        <v>16609.099999999999</v>
      </c>
      <c r="J20" s="10">
        <v>16609.099999999999</v>
      </c>
      <c r="K20" s="11">
        <f t="shared" si="10"/>
        <v>113.4</v>
      </c>
      <c r="L20" s="11">
        <f t="shared" si="5"/>
        <v>113.4</v>
      </c>
    </row>
    <row r="21" spans="1:12">
      <c r="A21" s="2" t="s">
        <v>27</v>
      </c>
      <c r="B21" s="3" t="s">
        <v>28</v>
      </c>
      <c r="C21" s="4">
        <f>C22+C23+C24+C25+C26</f>
        <v>6336080.9000000004</v>
      </c>
      <c r="D21" s="4">
        <f>D22+D23+D24+D25+D26</f>
        <v>6336080.9000000004</v>
      </c>
      <c r="E21" s="4">
        <f>E22+E23+E24+E25+E26</f>
        <v>1233252.6000000001</v>
      </c>
      <c r="F21" s="4">
        <f>F22+F23+F24+F25+F26</f>
        <v>1233252.6000000001</v>
      </c>
      <c r="G21" s="4">
        <f t="shared" si="8"/>
        <v>19.5</v>
      </c>
      <c r="H21" s="4">
        <f t="shared" si="9"/>
        <v>19.5</v>
      </c>
      <c r="I21" s="4">
        <f>I22+I23+I24+I25+I26</f>
        <v>994733.8</v>
      </c>
      <c r="J21" s="4">
        <f t="shared" ref="J21" si="11">J22+J23+J24+J25+J26</f>
        <v>994733.8</v>
      </c>
      <c r="K21" s="5">
        <f t="shared" si="5"/>
        <v>124</v>
      </c>
      <c r="L21" s="5">
        <f t="shared" si="5"/>
        <v>124</v>
      </c>
    </row>
    <row r="22" spans="1:12">
      <c r="A22" s="12" t="s">
        <v>29</v>
      </c>
      <c r="B22" s="9" t="s">
        <v>30</v>
      </c>
      <c r="C22" s="10">
        <v>248760.9</v>
      </c>
      <c r="D22" s="10">
        <v>248760.9</v>
      </c>
      <c r="E22" s="10">
        <v>20845.900000000001</v>
      </c>
      <c r="F22" s="10">
        <v>20845.900000000001</v>
      </c>
      <c r="G22" s="10">
        <f t="shared" si="8"/>
        <v>8.4</v>
      </c>
      <c r="H22" s="10">
        <f t="shared" si="9"/>
        <v>8.4</v>
      </c>
      <c r="I22" s="10">
        <v>16275.7</v>
      </c>
      <c r="J22" s="10">
        <v>16275.7</v>
      </c>
      <c r="K22" s="11">
        <f t="shared" ref="K22:K31" si="12">E22/I22*100</f>
        <v>128.1</v>
      </c>
      <c r="L22" s="11">
        <f t="shared" si="5"/>
        <v>128.1</v>
      </c>
    </row>
    <row r="23" spans="1:12">
      <c r="A23" s="12" t="s">
        <v>31</v>
      </c>
      <c r="B23" s="9" t="s">
        <v>32</v>
      </c>
      <c r="C23" s="10">
        <v>5008546</v>
      </c>
      <c r="D23" s="10">
        <v>5008546</v>
      </c>
      <c r="E23" s="10">
        <v>947214.6</v>
      </c>
      <c r="F23" s="10">
        <v>947214.6</v>
      </c>
      <c r="G23" s="10">
        <f>E23/C23*100</f>
        <v>18.899999999999999</v>
      </c>
      <c r="H23" s="10">
        <f t="shared" ref="G23:H28" si="13">F23/D23*100</f>
        <v>18.899999999999999</v>
      </c>
      <c r="I23" s="10">
        <v>751066.5</v>
      </c>
      <c r="J23" s="10">
        <v>751066.5</v>
      </c>
      <c r="K23" s="11">
        <f t="shared" si="12"/>
        <v>126.1</v>
      </c>
      <c r="L23" s="11">
        <f t="shared" si="5"/>
        <v>126.1</v>
      </c>
    </row>
    <row r="24" spans="1:12">
      <c r="A24" s="12" t="s">
        <v>33</v>
      </c>
      <c r="B24" s="9" t="s">
        <v>34</v>
      </c>
      <c r="C24" s="10">
        <v>592821.4</v>
      </c>
      <c r="D24" s="10">
        <v>592821.4</v>
      </c>
      <c r="E24" s="10">
        <v>127169.4</v>
      </c>
      <c r="F24" s="10">
        <v>127169.4</v>
      </c>
      <c r="G24" s="10">
        <f>E24/C24*100</f>
        <v>21.5</v>
      </c>
      <c r="H24" s="10">
        <f t="shared" si="13"/>
        <v>21.5</v>
      </c>
      <c r="I24" s="11">
        <v>115118.2</v>
      </c>
      <c r="J24" s="11">
        <v>115118.2</v>
      </c>
      <c r="K24" s="11">
        <f t="shared" si="12"/>
        <v>110.5</v>
      </c>
      <c r="L24" s="11">
        <f t="shared" si="5"/>
        <v>110.5</v>
      </c>
    </row>
    <row r="25" spans="1:12">
      <c r="A25" s="12" t="s">
        <v>35</v>
      </c>
      <c r="B25" s="14" t="s">
        <v>36</v>
      </c>
      <c r="C25" s="10">
        <v>2184</v>
      </c>
      <c r="D25" s="10">
        <v>2184</v>
      </c>
      <c r="E25" s="10">
        <v>602</v>
      </c>
      <c r="F25" s="10">
        <v>602</v>
      </c>
      <c r="G25" s="10">
        <f>E25/C25*100</f>
        <v>27.6</v>
      </c>
      <c r="H25" s="10">
        <f t="shared" si="13"/>
        <v>27.6</v>
      </c>
      <c r="I25" s="10">
        <v>337</v>
      </c>
      <c r="J25" s="10">
        <v>337</v>
      </c>
      <c r="K25" s="11">
        <f t="shared" si="12"/>
        <v>178.6</v>
      </c>
      <c r="L25" s="11">
        <f t="shared" si="5"/>
        <v>178.6</v>
      </c>
    </row>
    <row r="26" spans="1:12">
      <c r="A26" s="12" t="s">
        <v>37</v>
      </c>
      <c r="B26" s="9" t="s">
        <v>38</v>
      </c>
      <c r="C26" s="10">
        <v>483768.6</v>
      </c>
      <c r="D26" s="10">
        <v>483768.6</v>
      </c>
      <c r="E26" s="10">
        <v>137420.70000000001</v>
      </c>
      <c r="F26" s="10">
        <v>137420.70000000001</v>
      </c>
      <c r="G26" s="10">
        <f>E26/C26*100</f>
        <v>28.4</v>
      </c>
      <c r="H26" s="10">
        <f t="shared" ref="H26:H31" si="14">F26/D26*100</f>
        <v>28.4</v>
      </c>
      <c r="I26" s="11">
        <v>111936.4</v>
      </c>
      <c r="J26" s="11">
        <v>111936.4</v>
      </c>
      <c r="K26" s="11">
        <f t="shared" si="12"/>
        <v>122.8</v>
      </c>
      <c r="L26" s="11">
        <f t="shared" si="5"/>
        <v>122.8</v>
      </c>
    </row>
    <row r="27" spans="1:12" ht="25.5">
      <c r="A27" s="12" t="s">
        <v>39</v>
      </c>
      <c r="B27" s="3" t="s">
        <v>40</v>
      </c>
      <c r="C27" s="4">
        <f>C28+C29</f>
        <v>1629026.6</v>
      </c>
      <c r="D27" s="4">
        <f>D28+D29</f>
        <v>1629026.6</v>
      </c>
      <c r="E27" s="4">
        <f>E28+E29</f>
        <v>248035.8</v>
      </c>
      <c r="F27" s="4">
        <f>F28+F29</f>
        <v>248035.8</v>
      </c>
      <c r="G27" s="4">
        <f t="shared" si="13"/>
        <v>15.2</v>
      </c>
      <c r="H27" s="4">
        <f t="shared" si="14"/>
        <v>15.2</v>
      </c>
      <c r="I27" s="4">
        <f t="shared" ref="I27:J27" si="15">I28+I29</f>
        <v>222015.9</v>
      </c>
      <c r="J27" s="4">
        <f t="shared" si="15"/>
        <v>222015.9</v>
      </c>
      <c r="K27" s="5">
        <f t="shared" si="12"/>
        <v>111.7</v>
      </c>
      <c r="L27" s="5">
        <f t="shared" si="5"/>
        <v>111.7</v>
      </c>
    </row>
    <row r="28" spans="1:12" ht="25.5" customHeight="1">
      <c r="A28" s="12" t="s">
        <v>41</v>
      </c>
      <c r="B28" s="9" t="s">
        <v>42</v>
      </c>
      <c r="C28" s="10">
        <v>1617239.6</v>
      </c>
      <c r="D28" s="10">
        <v>1617239.6</v>
      </c>
      <c r="E28" s="10">
        <v>247702.5</v>
      </c>
      <c r="F28" s="10">
        <v>247702.5</v>
      </c>
      <c r="G28" s="10">
        <f t="shared" si="13"/>
        <v>15.3</v>
      </c>
      <c r="H28" s="10">
        <f t="shared" si="14"/>
        <v>15.3</v>
      </c>
      <c r="I28" s="10">
        <v>221882.5</v>
      </c>
      <c r="J28" s="10">
        <v>221882.5</v>
      </c>
      <c r="K28" s="11">
        <f t="shared" si="12"/>
        <v>111.6</v>
      </c>
      <c r="L28" s="11">
        <f t="shared" si="5"/>
        <v>111.6</v>
      </c>
    </row>
    <row r="29" spans="1:12" ht="51">
      <c r="A29" s="12" t="s">
        <v>43</v>
      </c>
      <c r="B29" s="9" t="s">
        <v>44</v>
      </c>
      <c r="C29" s="10">
        <v>11787</v>
      </c>
      <c r="D29" s="10">
        <v>11787</v>
      </c>
      <c r="E29" s="10">
        <v>333.3</v>
      </c>
      <c r="F29" s="10">
        <v>333.3</v>
      </c>
      <c r="G29" s="10">
        <f>E29/C29*100</f>
        <v>2.8</v>
      </c>
      <c r="H29" s="10">
        <f t="shared" si="14"/>
        <v>2.8</v>
      </c>
      <c r="I29" s="10">
        <v>133.4</v>
      </c>
      <c r="J29" s="10">
        <v>133.4</v>
      </c>
      <c r="K29" s="11">
        <f t="shared" si="12"/>
        <v>249.9</v>
      </c>
      <c r="L29" s="11">
        <f t="shared" si="5"/>
        <v>249.9</v>
      </c>
    </row>
    <row r="30" spans="1:12">
      <c r="A30" s="2"/>
      <c r="B30" s="3" t="s">
        <v>45</v>
      </c>
      <c r="C30" s="5">
        <v>287416.7</v>
      </c>
      <c r="D30" s="5">
        <v>287416.7</v>
      </c>
      <c r="E30" s="5">
        <v>63167.6</v>
      </c>
      <c r="F30" s="5">
        <v>63167.6</v>
      </c>
      <c r="G30" s="4">
        <f>E30/C30*100</f>
        <v>22</v>
      </c>
      <c r="H30" s="4">
        <f t="shared" si="14"/>
        <v>22</v>
      </c>
      <c r="I30" s="5">
        <v>65237.2</v>
      </c>
      <c r="J30" s="5">
        <v>65237.2</v>
      </c>
      <c r="K30" s="5">
        <f t="shared" si="12"/>
        <v>96.8</v>
      </c>
      <c r="L30" s="5">
        <f t="shared" si="5"/>
        <v>96.8</v>
      </c>
    </row>
    <row r="31" spans="1:12" ht="14.25" customHeight="1">
      <c r="A31" s="2"/>
      <c r="B31" s="3" t="s">
        <v>46</v>
      </c>
      <c r="C31" s="23">
        <v>2318991</v>
      </c>
      <c r="D31" s="23">
        <v>2179491</v>
      </c>
      <c r="E31" s="23">
        <v>517033.1</v>
      </c>
      <c r="F31" s="23">
        <v>472014.6</v>
      </c>
      <c r="G31" s="4">
        <f>E31/C31*100</f>
        <v>22.3</v>
      </c>
      <c r="H31" s="4">
        <f t="shared" si="14"/>
        <v>21.7</v>
      </c>
      <c r="I31" s="4">
        <v>443626.1</v>
      </c>
      <c r="J31" s="5">
        <v>416725.7</v>
      </c>
      <c r="K31" s="5">
        <f t="shared" si="12"/>
        <v>116.5</v>
      </c>
      <c r="L31" s="5">
        <f t="shared" si="5"/>
        <v>113.3</v>
      </c>
    </row>
    <row r="32" spans="1:12" hidden="1">
      <c r="A32" s="2" t="s">
        <v>47</v>
      </c>
      <c r="B32" s="3" t="s">
        <v>48</v>
      </c>
      <c r="C32" s="24"/>
      <c r="D32" s="24"/>
      <c r="E32" s="24"/>
      <c r="F32" s="24"/>
      <c r="G32" s="5"/>
      <c r="H32" s="5"/>
      <c r="I32" s="5"/>
      <c r="J32" s="15"/>
      <c r="K32" s="5"/>
      <c r="L32" s="5"/>
    </row>
    <row r="33" spans="1:12" ht="51" hidden="1">
      <c r="A33" s="2" t="s">
        <v>49</v>
      </c>
      <c r="B33" s="3" t="s">
        <v>50</v>
      </c>
      <c r="C33" s="24"/>
      <c r="D33" s="24"/>
      <c r="E33" s="24"/>
      <c r="F33" s="24"/>
      <c r="G33" s="5"/>
      <c r="H33" s="5"/>
      <c r="I33" s="5"/>
      <c r="J33" s="15"/>
      <c r="K33" s="5"/>
      <c r="L33" s="5"/>
    </row>
    <row r="34" spans="1:12" ht="25.5" hidden="1">
      <c r="A34" s="12" t="s">
        <v>51</v>
      </c>
      <c r="B34" s="9" t="s">
        <v>52</v>
      </c>
      <c r="C34" s="25"/>
      <c r="D34" s="25"/>
      <c r="E34" s="25"/>
      <c r="F34" s="25"/>
      <c r="G34" s="11"/>
      <c r="H34" s="11"/>
      <c r="I34" s="11"/>
      <c r="J34" s="16"/>
      <c r="K34" s="11"/>
      <c r="L34" s="11"/>
    </row>
    <row r="35" spans="1:12" ht="38.25" hidden="1">
      <c r="A35" s="12" t="s">
        <v>53</v>
      </c>
      <c r="B35" s="9" t="s">
        <v>54</v>
      </c>
      <c r="C35" s="25"/>
      <c r="D35" s="25"/>
      <c r="E35" s="25"/>
      <c r="F35" s="25"/>
      <c r="G35" s="11"/>
      <c r="H35" s="11"/>
      <c r="I35" s="11"/>
      <c r="J35" s="16"/>
      <c r="K35" s="11"/>
      <c r="L35" s="11"/>
    </row>
    <row r="36" spans="1:12" ht="25.5" hidden="1">
      <c r="A36" s="12" t="s">
        <v>55</v>
      </c>
      <c r="B36" s="9" t="s">
        <v>56</v>
      </c>
      <c r="C36" s="25"/>
      <c r="D36" s="25"/>
      <c r="E36" s="25"/>
      <c r="F36" s="25"/>
      <c r="G36" s="11"/>
      <c r="H36" s="11"/>
      <c r="I36" s="11"/>
      <c r="J36" s="16"/>
      <c r="K36" s="11"/>
      <c r="L36" s="11"/>
    </row>
    <row r="37" spans="1:12" hidden="1">
      <c r="A37" s="12" t="s">
        <v>57</v>
      </c>
      <c r="B37" s="9" t="s">
        <v>58</v>
      </c>
      <c r="C37" s="25"/>
      <c r="D37" s="25"/>
      <c r="E37" s="25"/>
      <c r="F37" s="25"/>
      <c r="G37" s="11"/>
      <c r="H37" s="11"/>
      <c r="I37" s="11"/>
      <c r="J37" s="16"/>
      <c r="K37" s="11"/>
      <c r="L37" s="11"/>
    </row>
    <row r="38" spans="1:12">
      <c r="A38" s="12" t="s">
        <v>47</v>
      </c>
      <c r="B38" s="17" t="s">
        <v>48</v>
      </c>
      <c r="C38" s="26">
        <v>43722723</v>
      </c>
      <c r="D38" s="26">
        <v>26182874.100000001</v>
      </c>
      <c r="E38" s="26">
        <v>10100914</v>
      </c>
      <c r="F38" s="26">
        <v>5711674.5999999996</v>
      </c>
      <c r="G38" s="4">
        <v>23.1</v>
      </c>
      <c r="H38" s="4">
        <v>21.8</v>
      </c>
      <c r="I38" s="4">
        <v>8837280.3000000007</v>
      </c>
      <c r="J38" s="4">
        <v>4711645.5999999996</v>
      </c>
      <c r="K38" s="4">
        <v>114.3</v>
      </c>
      <c r="L38" s="4">
        <v>121.2</v>
      </c>
    </row>
    <row r="39" spans="1:12">
      <c r="A39" s="12" t="s">
        <v>49</v>
      </c>
      <c r="B39" s="17" t="s">
        <v>50</v>
      </c>
      <c r="C39" s="4">
        <v>43744918.700000003</v>
      </c>
      <c r="D39" s="4">
        <v>26203069.800000001</v>
      </c>
      <c r="E39" s="4">
        <v>10108455.199999999</v>
      </c>
      <c r="F39" s="4">
        <v>5719215.7999999998</v>
      </c>
      <c r="G39" s="4">
        <v>23.1</v>
      </c>
      <c r="H39" s="4">
        <v>21.8</v>
      </c>
      <c r="I39" s="4">
        <v>8924181.3000000007</v>
      </c>
      <c r="J39" s="4">
        <v>4798546.7</v>
      </c>
      <c r="K39" s="4">
        <v>113.3</v>
      </c>
      <c r="L39" s="4">
        <v>119.2</v>
      </c>
    </row>
    <row r="40" spans="1:12">
      <c r="A40" s="12" t="s">
        <v>51</v>
      </c>
      <c r="B40" s="18" t="s">
        <v>52</v>
      </c>
      <c r="C40" s="10">
        <v>15308042.6</v>
      </c>
      <c r="D40" s="10">
        <v>15308042.6</v>
      </c>
      <c r="E40" s="10">
        <v>4652010.9000000004</v>
      </c>
      <c r="F40" s="10">
        <v>4652010.9000000004</v>
      </c>
      <c r="G40" s="10">
        <v>30.4</v>
      </c>
      <c r="H40" s="10">
        <v>30.4</v>
      </c>
      <c r="I40" s="10">
        <v>3946202.7</v>
      </c>
      <c r="J40" s="10">
        <v>3946202.7</v>
      </c>
      <c r="K40" s="10">
        <v>117.9</v>
      </c>
      <c r="L40" s="10">
        <v>117.9</v>
      </c>
    </row>
    <row r="41" spans="1:12">
      <c r="A41" s="12" t="s">
        <v>53</v>
      </c>
      <c r="B41" s="18" t="s">
        <v>54</v>
      </c>
      <c r="C41" s="10">
        <v>3883295.7</v>
      </c>
      <c r="D41" s="10">
        <v>3883295.7</v>
      </c>
      <c r="E41" s="10">
        <v>29351.7</v>
      </c>
      <c r="F41" s="10">
        <v>29351.7</v>
      </c>
      <c r="G41" s="10">
        <v>0.8</v>
      </c>
      <c r="H41" s="10">
        <v>0.8</v>
      </c>
      <c r="I41" s="10">
        <v>106310.3</v>
      </c>
      <c r="J41" s="10">
        <v>106310.3</v>
      </c>
      <c r="K41" s="10">
        <v>27.6</v>
      </c>
      <c r="L41" s="10">
        <v>27.6</v>
      </c>
    </row>
    <row r="42" spans="1:12">
      <c r="A42" s="12" t="s">
        <v>55</v>
      </c>
      <c r="B42" s="18" t="s">
        <v>56</v>
      </c>
      <c r="C42" s="10">
        <v>4201496.5</v>
      </c>
      <c r="D42" s="10">
        <v>4201496.5</v>
      </c>
      <c r="E42" s="10">
        <v>844698.6</v>
      </c>
      <c r="F42" s="10">
        <v>844698.6</v>
      </c>
      <c r="G42" s="10">
        <v>20.100000000000001</v>
      </c>
      <c r="H42" s="10">
        <v>20.100000000000001</v>
      </c>
      <c r="I42" s="10">
        <v>726893.4</v>
      </c>
      <c r="J42" s="10">
        <v>726893.4</v>
      </c>
      <c r="K42" s="10">
        <v>116.2</v>
      </c>
      <c r="L42" s="10">
        <v>116.2</v>
      </c>
    </row>
    <row r="43" spans="1:12">
      <c r="A43" s="12" t="s">
        <v>57</v>
      </c>
      <c r="B43" s="18" t="s">
        <v>58</v>
      </c>
      <c r="C43" s="10">
        <v>2810235</v>
      </c>
      <c r="D43" s="10">
        <v>2810235</v>
      </c>
      <c r="E43" s="10">
        <v>193154.6</v>
      </c>
      <c r="F43" s="10">
        <v>193154.6</v>
      </c>
      <c r="G43" s="10">
        <v>6.9</v>
      </c>
      <c r="H43" s="10">
        <v>6.9</v>
      </c>
      <c r="I43" s="10">
        <v>19140.3</v>
      </c>
      <c r="J43" s="10">
        <v>19140.3</v>
      </c>
      <c r="K43" s="10" t="s">
        <v>89</v>
      </c>
      <c r="L43" s="10" t="s">
        <v>89</v>
      </c>
    </row>
    <row r="44" spans="1:12" ht="43.5" customHeight="1">
      <c r="A44" s="12" t="s">
        <v>66</v>
      </c>
      <c r="B44" s="18" t="s">
        <v>67</v>
      </c>
      <c r="C44" s="10">
        <v>17541848.899999999</v>
      </c>
      <c r="D44" s="10">
        <v>0</v>
      </c>
      <c r="E44" s="10">
        <v>4389239.4000000004</v>
      </c>
      <c r="F44" s="10">
        <v>0</v>
      </c>
      <c r="G44" s="10" t="s">
        <v>90</v>
      </c>
      <c r="H44" s="10" t="s">
        <v>90</v>
      </c>
      <c r="I44" s="10">
        <v>4125634.6</v>
      </c>
      <c r="J44" s="10">
        <v>0</v>
      </c>
      <c r="K44" s="10" t="s">
        <v>90</v>
      </c>
      <c r="L44" s="10" t="s">
        <v>90</v>
      </c>
    </row>
    <row r="45" spans="1:12" ht="43.5" customHeight="1">
      <c r="A45" s="12" t="s">
        <v>69</v>
      </c>
      <c r="B45" s="14" t="s">
        <v>70</v>
      </c>
      <c r="C45" s="10">
        <v>0</v>
      </c>
      <c r="D45" s="10">
        <v>0</v>
      </c>
      <c r="E45" s="10">
        <v>0</v>
      </c>
      <c r="F45" s="10">
        <v>0</v>
      </c>
      <c r="G45" s="10" t="s">
        <v>90</v>
      </c>
      <c r="H45" s="10" t="s">
        <v>90</v>
      </c>
      <c r="I45" s="10">
        <v>0</v>
      </c>
      <c r="J45" s="10">
        <v>0</v>
      </c>
      <c r="K45" s="10" t="s">
        <v>90</v>
      </c>
      <c r="L45" s="10" t="s">
        <v>90</v>
      </c>
    </row>
    <row r="46" spans="1:12">
      <c r="A46" s="12" t="s">
        <v>77</v>
      </c>
      <c r="B46" s="18" t="s">
        <v>59</v>
      </c>
      <c r="C46" s="10">
        <v>0</v>
      </c>
      <c r="D46" s="10">
        <v>0</v>
      </c>
      <c r="E46" s="10">
        <v>0</v>
      </c>
      <c r="F46" s="10">
        <v>0</v>
      </c>
      <c r="G46" s="10" t="s">
        <v>90</v>
      </c>
      <c r="H46" s="10" t="s">
        <v>90</v>
      </c>
      <c r="I46" s="10">
        <v>0</v>
      </c>
      <c r="J46" s="10">
        <v>0</v>
      </c>
      <c r="K46" s="10" t="s">
        <v>90</v>
      </c>
      <c r="L46" s="10" t="s">
        <v>90</v>
      </c>
    </row>
    <row r="47" spans="1:12">
      <c r="A47" s="12" t="s">
        <v>76</v>
      </c>
      <c r="B47" s="18" t="s">
        <v>60</v>
      </c>
      <c r="C47" s="10">
        <v>0</v>
      </c>
      <c r="D47" s="10">
        <v>0</v>
      </c>
      <c r="E47" s="10">
        <v>0</v>
      </c>
      <c r="F47" s="10">
        <v>0</v>
      </c>
      <c r="G47" s="10" t="s">
        <v>90</v>
      </c>
      <c r="H47" s="10" t="s">
        <v>90</v>
      </c>
      <c r="I47" s="10">
        <v>8.1</v>
      </c>
      <c r="J47" s="10">
        <v>8.1</v>
      </c>
      <c r="K47" s="10" t="s">
        <v>90</v>
      </c>
      <c r="L47" s="10" t="s">
        <v>90</v>
      </c>
    </row>
    <row r="48" spans="1:12">
      <c r="A48" s="12" t="s">
        <v>75</v>
      </c>
      <c r="B48" s="18" t="s">
        <v>61</v>
      </c>
      <c r="C48" s="10">
        <v>2319.3000000000002</v>
      </c>
      <c r="D48" s="10">
        <v>2319.3000000000002</v>
      </c>
      <c r="E48" s="27">
        <v>819.2</v>
      </c>
      <c r="F48" s="27">
        <v>819.2</v>
      </c>
      <c r="G48" s="10">
        <v>35.299999999999997</v>
      </c>
      <c r="H48" s="10">
        <v>35.299999999999997</v>
      </c>
      <c r="I48" s="10">
        <v>1520.1</v>
      </c>
      <c r="J48" s="10">
        <v>1520.1</v>
      </c>
      <c r="K48" s="10">
        <v>53.9</v>
      </c>
      <c r="L48" s="10">
        <v>53.9</v>
      </c>
    </row>
    <row r="49" spans="1:12" ht="89.25" customHeight="1">
      <c r="A49" s="12" t="s">
        <v>73</v>
      </c>
      <c r="B49" s="18" t="s">
        <v>62</v>
      </c>
      <c r="C49" s="10">
        <v>0</v>
      </c>
      <c r="D49" s="10">
        <v>0</v>
      </c>
      <c r="E49" s="10">
        <v>157.69999999999999</v>
      </c>
      <c r="F49" s="10">
        <v>155.9</v>
      </c>
      <c r="G49" s="10" t="s">
        <v>90</v>
      </c>
      <c r="H49" s="10" t="s">
        <v>90</v>
      </c>
      <c r="I49" s="10">
        <v>390.7</v>
      </c>
      <c r="J49" s="10">
        <v>372.7</v>
      </c>
      <c r="K49" s="10">
        <v>40.4</v>
      </c>
      <c r="L49" s="10">
        <v>41.8</v>
      </c>
    </row>
    <row r="50" spans="1:12">
      <c r="A50" s="12" t="s">
        <v>74</v>
      </c>
      <c r="B50" s="18" t="s">
        <v>63</v>
      </c>
      <c r="C50" s="10">
        <v>-24515</v>
      </c>
      <c r="D50" s="10">
        <v>-22515</v>
      </c>
      <c r="E50" s="10">
        <v>-8518.1</v>
      </c>
      <c r="F50" s="10">
        <v>-8516.2999999999993</v>
      </c>
      <c r="G50" s="10" t="s">
        <v>90</v>
      </c>
      <c r="H50" s="10" t="s">
        <v>90</v>
      </c>
      <c r="I50" s="10">
        <v>-88819.9</v>
      </c>
      <c r="J50" s="10">
        <v>-88802</v>
      </c>
      <c r="K50" s="10" t="s">
        <v>90</v>
      </c>
      <c r="L50" s="10" t="s">
        <v>90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ОДомрачева</cp:lastModifiedBy>
  <cp:lastPrinted>2018-11-26T07:16:17Z</cp:lastPrinted>
  <dcterms:created xsi:type="dcterms:W3CDTF">2018-08-06T04:38:07Z</dcterms:created>
  <dcterms:modified xsi:type="dcterms:W3CDTF">2019-07-02T00:24:37Z</dcterms:modified>
</cp:coreProperties>
</file>