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510" windowWidth="15195" windowHeight="11160"/>
  </bookViews>
  <sheets>
    <sheet name="3 месяцев 2019" sheetId="7" r:id="rId1"/>
  </sheets>
  <definedNames>
    <definedName name="_xlnm.Print_Titles" localSheetId="0">'3 месяцев 2019'!$9:$13</definedName>
  </definedNames>
  <calcPr calcId="125725"/>
</workbook>
</file>

<file path=xl/calcChain.xml><?xml version="1.0" encoding="utf-8"?>
<calcChain xmlns="http://schemas.openxmlformats.org/spreadsheetml/2006/main">
  <c r="G29" i="7"/>
  <c r="E19"/>
  <c r="F22" l="1"/>
  <c r="G28"/>
  <c r="G23"/>
  <c r="G25"/>
  <c r="G26"/>
  <c r="G20"/>
  <c r="E26"/>
  <c r="E20"/>
  <c r="C22"/>
  <c r="D22"/>
  <c r="D21" s="1"/>
  <c r="E22" l="1"/>
  <c r="G22"/>
  <c r="F21"/>
  <c r="G21" s="1"/>
  <c r="C21"/>
  <c r="G38"/>
  <c r="G37"/>
  <c r="G36"/>
  <c r="G35"/>
  <c r="G33"/>
  <c r="G32"/>
  <c r="G31"/>
  <c r="G19"/>
  <c r="E38"/>
  <c r="E37"/>
  <c r="E36"/>
  <c r="E35"/>
  <c r="E33"/>
  <c r="E32"/>
  <c r="E31"/>
  <c r="E28"/>
  <c r="E23"/>
  <c r="F34"/>
  <c r="D34"/>
  <c r="C34"/>
  <c r="E34" l="1"/>
  <c r="G34"/>
  <c r="E25"/>
  <c r="F30" l="1"/>
  <c r="F27"/>
  <c r="F18"/>
  <c r="D18"/>
  <c r="G39"/>
  <c r="G40"/>
  <c r="G41"/>
  <c r="G42"/>
  <c r="G43"/>
  <c r="G44"/>
  <c r="E39"/>
  <c r="E40"/>
  <c r="E41"/>
  <c r="E42"/>
  <c r="E43"/>
  <c r="E44"/>
  <c r="D30"/>
  <c r="C30"/>
  <c r="D27"/>
  <c r="C27"/>
  <c r="C18"/>
  <c r="G47"/>
  <c r="G48"/>
  <c r="G49"/>
  <c r="G50"/>
  <c r="G51"/>
  <c r="G46"/>
  <c r="F17" l="1"/>
  <c r="F16" s="1"/>
  <c r="F15" s="1"/>
  <c r="G27"/>
  <c r="E30"/>
  <c r="G30"/>
  <c r="E27"/>
  <c r="E21"/>
  <c r="C17"/>
  <c r="C16" s="1"/>
  <c r="D17"/>
  <c r="G18"/>
  <c r="E18"/>
  <c r="D16" l="1"/>
  <c r="G17"/>
  <c r="E17"/>
  <c r="C14"/>
  <c r="C15"/>
  <c r="G16" l="1"/>
  <c r="E16"/>
  <c r="D15"/>
  <c r="D14"/>
  <c r="G14" s="1"/>
  <c r="G15" l="1"/>
  <c r="E15"/>
</calcChain>
</file>

<file path=xl/sharedStrings.xml><?xml version="1.0" encoding="utf-8"?>
<sst xmlns="http://schemas.openxmlformats.org/spreadsheetml/2006/main" count="128" uniqueCount="110">
  <si>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</si>
  <si>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</si>
  <si>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</si>
  <si>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</si>
  <si>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</si>
  <si>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</si>
  <si>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</si>
  <si>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</si>
  <si>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</si>
  <si>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</si>
  <si>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</si>
  <si>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</si>
  <si>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</si>
  <si>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</si>
  <si>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</si>
  <si>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</si>
  <si>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</si>
  <si>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</si>
  <si>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</si>
  <si>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</si>
  <si>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</si>
  <si>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</si>
  <si>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Пояснение различий показателей между  первоначальными годовыми бюджетными назначениями и фактическими поступлениями</t>
  </si>
  <si>
    <t>Наименование доходов (объем которых составляет более 10 %)</t>
  </si>
  <si>
    <t xml:space="preserve">НАЛОГОВЫЕ И НЕНАЛОГОВЫЕ ДОХОДЫ </t>
  </si>
  <si>
    <t>ДОХОДЫ ВСЕГО</t>
  </si>
  <si>
    <t xml:space="preserve">Рост поступлений обусловлен увеличением количества налогоплательщиков, которые применяют упрощенную систему налогообложения. </t>
  </si>
  <si>
    <t>Фактическое исполнение сложилось вследствие ошибочного зачисления налога.</t>
  </si>
  <si>
    <t>Низкое исполнение обусловлено снижением  количества договоров аренды земельных участков,  а также снижением платежей от государственных и муниципальных унитарных предприятий.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</si>
  <si>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</si>
  <si>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</si>
  <si>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</si>
  <si>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</si>
  <si>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</si>
  <si>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 xml:space="preserve">Прочие безвозмездные поступления  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</si>
  <si>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</si>
  <si>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</si>
  <si>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Субсидии бюджетам субъектов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</si>
  <si>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</si>
  <si>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</si>
  <si>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 от других бюджетов бюджетной системы</t>
  </si>
  <si>
    <t>Недовыполнение плана связано с проведением работы по невыясненным поступлениям прошлых лет.</t>
  </si>
  <si>
    <t>Безвозмездные поступления от других бюджетов бюджетной системы Российской Федерации отражаются в годовом отчете в соответствии с фактическим поступлением по итогам 2016 года.</t>
  </si>
  <si>
    <t>Перевыполнение плана обусловлено увеличением поступлений налога от кредитных организаций и организаций, осуществляющих добычу полезных ископаемых</t>
  </si>
  <si>
    <t>Перевыполнение плана обусловлено  перечислением налоговыми агентами налога на доходы физических лиц, сокращением имущественных налоговых вычетов, темпом роста среднемесячной начисленной заработной платы за январь-декабрь на 5,9 процента</t>
  </si>
  <si>
    <t>Рост поступлений обусловлен увеличением количества транспортных средств организаций, учтенных в базе данных налоговых органов</t>
  </si>
  <si>
    <t>Фактическое исполнение выше запланированного уровня обусловлено увеличением поступлений штрафов  за нарушение законодательства Российской Федерации о безопасности дорожного движения</t>
  </si>
  <si>
    <t>тыс.рублей</t>
  </si>
  <si>
    <t>Перевыполнение поступлений обусловлено фактическим перечислением доходов от уплаты акцизов на нефтепродукты через Межрегиональное операционное управление Федерального казначейства.</t>
  </si>
  <si>
    <t>Фактическое поступление выше запланированного уровня возникло в связи с поступлением возврата дебиторской задолженности прошлых лет</t>
  </si>
  <si>
    <t>Рост поступлений  обусловлен поступлением  заявок на участие в аукционе по продаже запланированных объектов недвижимости, находящихся в собственности Забайкальского края.</t>
  </si>
  <si>
    <t>Рост поступлений  обусловлен  в связи с увеличением  административных платежей, взимаемых за выполнение определенных функций.</t>
  </si>
  <si>
    <t>Снижение поступлений обусловлено снижением ставки с 1,6 % до 1,0 % для железнодорожных путей общего пользования (Федеральный закон от 28.12.2016 года № 464-ФЗ).</t>
  </si>
  <si>
    <t>Неисполнение плана обусловлено снижением стартовых размеров разовых платежей по результатам аукционов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</si>
  <si>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</si>
  <si>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</si>
  <si>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</si>
  <si>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</si>
  <si>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</si>
  <si>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</si>
  <si>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</si>
  <si>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</si>
  <si>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</si>
  <si>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</si>
  <si>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</si>
  <si>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</si>
  <si>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</si>
  <si>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</si>
  <si>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</si>
  <si>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</si>
  <si>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</si>
  <si>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</si>
  <si>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Фактическое поступление на 01.04.2018 года, тыс. руб.</t>
  </si>
  <si>
    <t>% исполнения уточненных  годовых бюджетных назначений на 01.04.2018 года</t>
  </si>
  <si>
    <t>Фактическое поступление на 01.04.2017 года, тыс. руб.</t>
  </si>
  <si>
    <t xml:space="preserve">Темп роста к соответствующему периоду прошлого года 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</si>
  <si>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</si>
  <si>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</si>
  <si>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</si>
  <si>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</si>
  <si>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</si>
  <si>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</si>
  <si>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</si>
  <si>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</si>
  <si>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</si>
  <si>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</si>
  <si>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</si>
  <si>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</si>
  <si>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</si>
  <si>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</si>
  <si>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</si>
  <si>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</si>
  <si>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</si>
  <si>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</si>
  <si>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</si>
  <si>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</si>
  <si>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</si>
  <si>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</si>
  <si>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</si>
  <si>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</si>
  <si>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</si>
  <si>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</si>
  <si>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</si>
  <si>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Сведения об исполнении доходов бюджета Забайкальского края по состоянию на 01.04.2019 года 
(в сравнении с запланированными значениями на 2019 год и исполнением на 01.04.2018 года)</t>
  </si>
  <si>
    <t>Фактическое поступление на 01.04.2019 года, тыс. руб.</t>
  </si>
  <si>
    <t>% исполнения уточненных  годовых бюджетных назначений на 01.04.2019 года</t>
  </si>
  <si>
    <t>в 10 раз</t>
  </si>
  <si>
    <t>х</t>
  </si>
  <si>
    <t>в 7 раз</t>
  </si>
  <si>
    <t>в 2,6 раза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</si>
</sst>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0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166" fontId="25" fillId="14" borderId="10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164" fontId="23" fillId="14" borderId="0" xfId="0" applyNumberFormat="1" applyFont="1" applyFill="1" applyBorder="1" applyAlignment="1">
      <alignment horizontal="center" vertical="center"/>
    </xf>
    <xf numFmtId="164" fontId="22" fillId="14" borderId="0" xfId="0" applyNumberFormat="1" applyFont="1" applyFill="1" applyBorder="1" applyAlignment="1">
      <alignment horizontal="center" vertical="center"/>
    </xf>
    <xf numFmtId="0" fontId="23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5" fontId="25" fillId="14" borderId="10" xfId="0" applyNumberFormat="1" applyFont="1" applyFill="1" applyBorder="1" applyAlignment="1">
      <alignment horizontal="center" vertical="center"/>
    </xf>
    <xf numFmtId="165" fontId="25" fillId="14" borderId="10" xfId="21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justify" vertical="center"/>
    </xf>
    <xf numFmtId="164" fontId="23" fillId="0" borderId="10" xfId="0" applyNumberFormat="1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vertical="center" wrapText="1"/>
    </xf>
    <xf numFmtId="164" fontId="22" fillId="0" borderId="10" xfId="0" applyNumberFormat="1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Alignment="1">
      <alignment horizontal="right" vertical="center"/>
    </xf>
    <xf numFmtId="164" fontId="22" fillId="14" borderId="10" xfId="0" applyNumberFormat="1" applyFont="1" applyFill="1" applyBorder="1" applyAlignment="1">
      <alignment horizontal="justify" vertical="center" wrapText="1"/>
    </xf>
    <xf numFmtId="165" fontId="25" fillId="14" borderId="0" xfId="0" applyNumberFormat="1" applyFont="1" applyFill="1" applyAlignment="1">
      <alignment horizontal="center" vertical="center"/>
    </xf>
    <xf numFmtId="0" fontId="22" fillId="14" borderId="10" xfId="0" applyFont="1" applyFill="1" applyBorder="1"/>
    <xf numFmtId="0" fontId="22" fillId="14" borderId="10" xfId="0" applyNumberFormat="1" applyFont="1" applyFill="1" applyBorder="1" applyAlignment="1"/>
    <xf numFmtId="164" fontId="23" fillId="14" borderId="10" xfId="0" applyNumberFormat="1" applyFont="1" applyFill="1" applyBorder="1"/>
    <xf numFmtId="0" fontId="22" fillId="14" borderId="14" xfId="0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/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2" fillId="14" borderId="10" xfId="0" applyFont="1" applyFill="1" applyBorder="1" applyAlignment="1">
      <alignment horizontal="justify" vertical="center"/>
    </xf>
    <xf numFmtId="165" fontId="17" fillId="14" borderId="0" xfId="0" applyNumberFormat="1" applyFont="1" applyFill="1" applyBorder="1"/>
    <xf numFmtId="165" fontId="18" fillId="14" borderId="0" xfId="0" applyNumberFormat="1" applyFont="1" applyFill="1" applyBorder="1" applyAlignment="1">
      <alignment horizontal="center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2" fontId="23" fillId="0" borderId="12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justify" vertical="center" wrapText="1"/>
    </xf>
    <xf numFmtId="164" fontId="22" fillId="0" borderId="13" xfId="0" applyNumberFormat="1" applyFont="1" applyFill="1" applyBorder="1" applyAlignment="1">
      <alignment horizontal="justify" vertical="center" wrapText="1"/>
    </xf>
    <xf numFmtId="164" fontId="22" fillId="0" borderId="14" xfId="0" applyNumberFormat="1" applyFont="1" applyFill="1" applyBorder="1" applyAlignment="1">
      <alignment horizontal="justify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1" builtinId="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tabSelected="1" topLeftCell="A28" zoomScaleNormal="100" workbookViewId="0">
      <selection activeCell="A72" sqref="A72:G82"/>
    </sheetView>
  </sheetViews>
  <sheetFormatPr defaultRowHeight="15.75"/>
  <cols>
    <col min="1" max="1" width="21" style="11" customWidth="1"/>
    <col min="2" max="2" width="38.28515625" style="12" customWidth="1"/>
    <col min="3" max="3" width="18.28515625" style="11" customWidth="1"/>
    <col min="4" max="6" width="15.140625" style="13" customWidth="1"/>
    <col min="7" max="7" width="13.28515625" style="14" customWidth="1"/>
    <col min="8" max="8" width="41.42578125" style="39" hidden="1" customWidth="1"/>
    <col min="9" max="16384" width="9.140625" style="11"/>
  </cols>
  <sheetData>
    <row r="1" spans="1:8" ht="14.25" hidden="1" customHeight="1"/>
    <row r="2" spans="1:8" ht="14.25" hidden="1" customHeight="1"/>
    <row r="3" spans="1:8" ht="15" hidden="1" customHeight="1"/>
    <row r="4" spans="1:8" ht="2.25" customHeight="1">
      <c r="D4" s="63"/>
      <c r="E4" s="63"/>
      <c r="F4" s="63"/>
      <c r="G4" s="63"/>
    </row>
    <row r="5" spans="1:8" ht="2.25" customHeight="1">
      <c r="D5" s="50"/>
      <c r="E5" s="50"/>
      <c r="F5" s="50"/>
      <c r="G5" s="50"/>
    </row>
    <row r="6" spans="1:8" ht="2.25" customHeight="1">
      <c r="D6" s="50"/>
      <c r="E6" s="50"/>
      <c r="F6" s="50"/>
      <c r="G6" s="50"/>
    </row>
    <row r="7" spans="1:8" s="10" customFormat="1" ht="38.25" customHeight="1">
      <c r="A7" s="67" t="s">
        <v>103</v>
      </c>
      <c r="B7" s="67"/>
      <c r="C7" s="67"/>
      <c r="D7" s="67"/>
      <c r="E7" s="67"/>
      <c r="F7" s="67"/>
      <c r="G7" s="67"/>
      <c r="H7" s="51"/>
    </row>
    <row r="8" spans="1:8" ht="15" customHeight="1">
      <c r="G8" s="52" t="s">
        <v>47</v>
      </c>
      <c r="H8" s="41" t="s">
        <v>47</v>
      </c>
    </row>
    <row r="9" spans="1:8" s="20" customFormat="1" ht="42" customHeight="1">
      <c r="A9" s="68" t="s">
        <v>70</v>
      </c>
      <c r="B9" s="68" t="s">
        <v>23</v>
      </c>
      <c r="C9" s="76" t="s">
        <v>71</v>
      </c>
      <c r="D9" s="77" t="s">
        <v>104</v>
      </c>
      <c r="E9" s="70" t="s">
        <v>105</v>
      </c>
      <c r="F9" s="70" t="s">
        <v>72</v>
      </c>
      <c r="G9" s="79" t="s">
        <v>75</v>
      </c>
      <c r="H9" s="64" t="s">
        <v>22</v>
      </c>
    </row>
    <row r="10" spans="1:8" s="20" customFormat="1" ht="46.5" customHeight="1">
      <c r="A10" s="69"/>
      <c r="B10" s="69"/>
      <c r="C10" s="76"/>
      <c r="D10" s="78"/>
      <c r="E10" s="71"/>
      <c r="F10" s="71"/>
      <c r="G10" s="79"/>
      <c r="H10" s="65"/>
    </row>
    <row r="11" spans="1:8" s="20" customFormat="1" ht="25.5" hidden="1" customHeight="1">
      <c r="A11" s="47"/>
      <c r="B11" s="75"/>
      <c r="C11" s="76" t="s">
        <v>71</v>
      </c>
      <c r="D11" s="77" t="s">
        <v>72</v>
      </c>
      <c r="E11" s="70" t="s">
        <v>73</v>
      </c>
      <c r="F11" s="70" t="s">
        <v>74</v>
      </c>
      <c r="G11" s="79" t="s">
        <v>75</v>
      </c>
      <c r="H11" s="65"/>
    </row>
    <row r="12" spans="1:8" s="20" customFormat="1" ht="3.75" hidden="1" customHeight="1">
      <c r="A12" s="44"/>
      <c r="B12" s="71"/>
      <c r="C12" s="76"/>
      <c r="D12" s="78"/>
      <c r="E12" s="71"/>
      <c r="F12" s="71"/>
      <c r="G12" s="79"/>
      <c r="H12" s="66"/>
    </row>
    <row r="13" spans="1:8" s="22" customFormat="1" ht="11.25" customHeight="1">
      <c r="A13" s="45"/>
      <c r="B13" s="16">
        <v>1</v>
      </c>
      <c r="C13" s="16">
        <v>2</v>
      </c>
      <c r="D13" s="17">
        <v>3</v>
      </c>
      <c r="E13" s="17">
        <v>4</v>
      </c>
      <c r="F13" s="17">
        <v>5</v>
      </c>
      <c r="G13" s="17">
        <v>6</v>
      </c>
      <c r="H13" s="33">
        <v>7</v>
      </c>
    </row>
    <row r="14" spans="1:8" s="7" customFormat="1" ht="16.5" hidden="1" customHeight="1">
      <c r="A14" s="46"/>
      <c r="B14" s="18" t="s">
        <v>25</v>
      </c>
      <c r="C14" s="5">
        <f>C16+C46</f>
        <v>35439244.399999999</v>
      </c>
      <c r="D14" s="5">
        <f>D16+D46</f>
        <v>8148690.2999999998</v>
      </c>
      <c r="E14" s="5"/>
      <c r="F14" s="5"/>
      <c r="G14" s="9">
        <f>D14/C14</f>
        <v>0.22993408685654709</v>
      </c>
      <c r="H14" s="34"/>
    </row>
    <row r="15" spans="1:8" s="7" customFormat="1" ht="16.5" customHeight="1">
      <c r="A15" s="46"/>
      <c r="B15" s="18" t="s">
        <v>76</v>
      </c>
      <c r="C15" s="5">
        <f>C16+C72</f>
        <v>61651596</v>
      </c>
      <c r="D15" s="5">
        <f>D16+D72</f>
        <v>13908183</v>
      </c>
      <c r="E15" s="5">
        <f t="shared" ref="E15:E18" si="0">D15/C15*100</f>
        <v>22.559323525055213</v>
      </c>
      <c r="F15" s="5">
        <f>F16+F72</f>
        <v>12112741.199999999</v>
      </c>
      <c r="G15" s="5">
        <f t="shared" ref="G15:G19" si="1">D15/F15*100</f>
        <v>114.82275374627835</v>
      </c>
      <c r="H15" s="34"/>
    </row>
    <row r="16" spans="1:8" s="7" customFormat="1" ht="16.5" customHeight="1">
      <c r="A16" s="48" t="s">
        <v>57</v>
      </c>
      <c r="B16" s="1" t="s">
        <v>24</v>
      </c>
      <c r="C16" s="5">
        <f>C17+C38</f>
        <v>35439244.399999999</v>
      </c>
      <c r="D16" s="5">
        <f>D17+D38</f>
        <v>8132108.0999999996</v>
      </c>
      <c r="E16" s="5">
        <f t="shared" si="0"/>
        <v>22.946618184669873</v>
      </c>
      <c r="F16" s="5">
        <f>F17+F38</f>
        <v>7377009.7000000002</v>
      </c>
      <c r="G16" s="5">
        <f t="shared" si="1"/>
        <v>110.23583309101517</v>
      </c>
      <c r="H16" s="35"/>
    </row>
    <row r="17" spans="1:8" s="7" customFormat="1" ht="16.5" customHeight="1">
      <c r="A17" s="48"/>
      <c r="B17" s="1" t="s">
        <v>54</v>
      </c>
      <c r="C17" s="5">
        <f>C18+C21+C27+C30+C34+C37</f>
        <v>34407925.799999997</v>
      </c>
      <c r="D17" s="5">
        <f>D18+D21+D27+D30+D34+D37</f>
        <v>7966611.2999999998</v>
      </c>
      <c r="E17" s="5">
        <f t="shared" si="0"/>
        <v>23.153419204362503</v>
      </c>
      <c r="F17" s="5">
        <f>F18+F21+F27+F30+F34+F37</f>
        <v>7200619.7999999998</v>
      </c>
      <c r="G17" s="5">
        <f t="shared" si="1"/>
        <v>110.63785509130754</v>
      </c>
      <c r="H17" s="35"/>
    </row>
    <row r="18" spans="1:8" s="7" customFormat="1" ht="20.25" customHeight="1">
      <c r="A18" s="48" t="s">
        <v>58</v>
      </c>
      <c r="B18" s="1" t="s">
        <v>0</v>
      </c>
      <c r="C18" s="5">
        <f>C19+C20</f>
        <v>22807023.5</v>
      </c>
      <c r="D18" s="5">
        <f>D19+D20</f>
        <v>5553047.7000000002</v>
      </c>
      <c r="E18" s="5">
        <f t="shared" si="0"/>
        <v>24.34797201835654</v>
      </c>
      <c r="F18" s="43">
        <f>F19+F20</f>
        <v>5355763.8000000007</v>
      </c>
      <c r="G18" s="5">
        <f t="shared" si="1"/>
        <v>103.6835810421662</v>
      </c>
      <c r="H18" s="35"/>
    </row>
    <row r="19" spans="1:8" s="6" customFormat="1" ht="18" customHeight="1">
      <c r="A19" s="49" t="s">
        <v>59</v>
      </c>
      <c r="B19" s="2" t="s">
        <v>1</v>
      </c>
      <c r="C19" s="3">
        <v>8160411.2000000002</v>
      </c>
      <c r="D19" s="4">
        <v>2487782.5</v>
      </c>
      <c r="E19" s="3">
        <f>D19/C19*100</f>
        <v>30.485994382243874</v>
      </c>
      <c r="F19" s="3">
        <v>2512197.1</v>
      </c>
      <c r="G19" s="3">
        <f t="shared" si="1"/>
        <v>99.028157464237182</v>
      </c>
      <c r="H19" s="36" t="s">
        <v>43</v>
      </c>
    </row>
    <row r="20" spans="1:8" s="6" customFormat="1" ht="18.75" customHeight="1">
      <c r="A20" s="49" t="s">
        <v>60</v>
      </c>
      <c r="B20" s="2" t="s">
        <v>2</v>
      </c>
      <c r="C20" s="3">
        <v>14646612.300000001</v>
      </c>
      <c r="D20" s="4">
        <v>3065265.2</v>
      </c>
      <c r="E20" s="3">
        <f>D20/C20*100</f>
        <v>20.928151419697237</v>
      </c>
      <c r="F20" s="3">
        <v>2843566.7</v>
      </c>
      <c r="G20" s="3">
        <f>D20/F20*100</f>
        <v>107.79649374850253</v>
      </c>
      <c r="H20" s="37" t="s">
        <v>44</v>
      </c>
    </row>
    <row r="21" spans="1:8" s="7" customFormat="1" ht="24">
      <c r="A21" s="48" t="s">
        <v>61</v>
      </c>
      <c r="B21" s="1" t="s">
        <v>3</v>
      </c>
      <c r="C21" s="5">
        <f>C22</f>
        <v>3252985.5</v>
      </c>
      <c r="D21" s="5">
        <f>D22</f>
        <v>833737.1</v>
      </c>
      <c r="E21" s="5">
        <f>D21/C21*E22100</f>
        <v>0</v>
      </c>
      <c r="F21" s="5">
        <f>F22</f>
        <v>568426.80000000005</v>
      </c>
      <c r="G21" s="5">
        <f>D21/F21*100</f>
        <v>146.67448825424839</v>
      </c>
      <c r="H21" s="35"/>
    </row>
    <row r="22" spans="1:8" s="6" customFormat="1" ht="32.25" customHeight="1">
      <c r="A22" s="49" t="s">
        <v>62</v>
      </c>
      <c r="B22" s="2" t="s">
        <v>4</v>
      </c>
      <c r="C22" s="3">
        <f>SUM(C23:C26)</f>
        <v>3252985.5</v>
      </c>
      <c r="D22" s="3">
        <f>SUM(D23:D26)</f>
        <v>833737.1</v>
      </c>
      <c r="E22" s="3">
        <f>D22/C22*100</f>
        <v>25.629905205541188</v>
      </c>
      <c r="F22" s="3">
        <f>SUM(F23:F26)</f>
        <v>568426.80000000005</v>
      </c>
      <c r="G22" s="3">
        <f>D22/F22*100</f>
        <v>146.67448825424839</v>
      </c>
      <c r="H22" s="37" t="s">
        <v>48</v>
      </c>
    </row>
    <row r="23" spans="1:8" s="6" customFormat="1" ht="13.5" customHeight="1">
      <c r="A23" s="49"/>
      <c r="B23" s="53" t="s">
        <v>97</v>
      </c>
      <c r="C23" s="3">
        <v>76755</v>
      </c>
      <c r="D23" s="4">
        <v>8811.7000000000007</v>
      </c>
      <c r="E23" s="3">
        <f>D23/C23*100</f>
        <v>11.480294443358739</v>
      </c>
      <c r="F23" s="3">
        <v>10851.2</v>
      </c>
      <c r="G23" s="3">
        <f t="shared" ref="G23:G26" si="2">D23/F23*100</f>
        <v>81.204843703922151</v>
      </c>
      <c r="H23" s="37"/>
    </row>
    <row r="24" spans="1:8" s="6" customFormat="1" ht="13.5" customHeight="1">
      <c r="A24" s="49"/>
      <c r="B24" s="53" t="s">
        <v>101</v>
      </c>
      <c r="C24" s="3" t="s">
        <v>91</v>
      </c>
      <c r="D24" s="4" t="s">
        <v>91</v>
      </c>
      <c r="E24" s="3" t="s">
        <v>91</v>
      </c>
      <c r="F24" s="3" t="s">
        <v>91</v>
      </c>
      <c r="G24" s="3" t="s">
        <v>91</v>
      </c>
      <c r="H24" s="37"/>
    </row>
    <row r="25" spans="1:8" s="6" customFormat="1" ht="15.75" customHeight="1">
      <c r="A25" s="49"/>
      <c r="B25" s="53" t="s">
        <v>77</v>
      </c>
      <c r="C25" s="3">
        <v>787860</v>
      </c>
      <c r="D25" s="4">
        <v>180042.9</v>
      </c>
      <c r="E25" s="3">
        <f t="shared" ref="E25" si="3">D25/C25*100</f>
        <v>22.852143781890184</v>
      </c>
      <c r="F25" s="3">
        <v>49415.4</v>
      </c>
      <c r="G25" s="3">
        <f t="shared" si="2"/>
        <v>364.3457302784152</v>
      </c>
      <c r="H25" s="37"/>
    </row>
    <row r="26" spans="1:8" s="6" customFormat="1" ht="15.75" customHeight="1">
      <c r="A26" s="49"/>
      <c r="B26" s="53" t="s">
        <v>78</v>
      </c>
      <c r="C26" s="3">
        <v>2388370.5</v>
      </c>
      <c r="D26" s="4">
        <v>644882.5</v>
      </c>
      <c r="E26" s="3">
        <f>D26/C26*100</f>
        <v>27.000940599458922</v>
      </c>
      <c r="F26" s="3">
        <v>508160.2</v>
      </c>
      <c r="G26" s="3">
        <f t="shared" si="2"/>
        <v>126.90535386281726</v>
      </c>
      <c r="H26" s="37"/>
    </row>
    <row r="27" spans="1:8" s="7" customFormat="1" ht="20.25" customHeight="1">
      <c r="A27" s="48" t="s">
        <v>63</v>
      </c>
      <c r="B27" s="1" t="s">
        <v>5</v>
      </c>
      <c r="C27" s="5">
        <f>C28+C29</f>
        <v>1573716</v>
      </c>
      <c r="D27" s="5">
        <f>D28+D29</f>
        <v>336283.39999999997</v>
      </c>
      <c r="E27" s="5">
        <f>D27/C27*100</f>
        <v>21.368747601219024</v>
      </c>
      <c r="F27" s="5">
        <f>F28+F29</f>
        <v>259229.6</v>
      </c>
      <c r="G27" s="5">
        <f>D27/F27*100</f>
        <v>129.7241518715455</v>
      </c>
      <c r="H27" s="35"/>
    </row>
    <row r="28" spans="1:8" s="6" customFormat="1" ht="24" customHeight="1">
      <c r="A28" s="49" t="s">
        <v>69</v>
      </c>
      <c r="B28" s="2" t="s">
        <v>20</v>
      </c>
      <c r="C28" s="3">
        <v>1573716</v>
      </c>
      <c r="D28" s="4">
        <v>336282.3</v>
      </c>
      <c r="E28" s="3">
        <f>D28/C28*100</f>
        <v>21.368677702965464</v>
      </c>
      <c r="F28" s="3">
        <v>259227.4</v>
      </c>
      <c r="G28" s="3">
        <f>D28/F28*100</f>
        <v>129.7248284710644</v>
      </c>
      <c r="H28" s="37" t="s">
        <v>26</v>
      </c>
    </row>
    <row r="29" spans="1:8" s="6" customFormat="1" ht="15" customHeight="1">
      <c r="A29" s="49" t="s">
        <v>64</v>
      </c>
      <c r="B29" s="2" t="s">
        <v>21</v>
      </c>
      <c r="C29" s="3">
        <v>0</v>
      </c>
      <c r="D29" s="4">
        <v>1.1000000000000001</v>
      </c>
      <c r="E29" s="3" t="s">
        <v>91</v>
      </c>
      <c r="F29" s="3">
        <v>2.2000000000000002</v>
      </c>
      <c r="G29" s="3">
        <f>D29/F29*100</f>
        <v>50</v>
      </c>
      <c r="H29" s="37" t="s">
        <v>27</v>
      </c>
    </row>
    <row r="30" spans="1:8" s="7" customFormat="1" ht="15" customHeight="1">
      <c r="A30" s="48" t="s">
        <v>65</v>
      </c>
      <c r="B30" s="1" t="s">
        <v>6</v>
      </c>
      <c r="C30" s="5">
        <f>C31+C32+C33</f>
        <v>5603551.4000000004</v>
      </c>
      <c r="D30" s="5">
        <f>D31+D32+D33</f>
        <v>1074986</v>
      </c>
      <c r="E30" s="5">
        <f t="shared" ref="E30:E38" si="4">D30/C30*100</f>
        <v>19.184012481798597</v>
      </c>
      <c r="F30" s="5">
        <f>F31+F32+F33</f>
        <v>866521.7</v>
      </c>
      <c r="G30" s="5">
        <f t="shared" ref="G30:G38" si="5">D30/F30*100</f>
        <v>124.0575971726963</v>
      </c>
      <c r="H30" s="35"/>
    </row>
    <row r="31" spans="1:8" s="6" customFormat="1" ht="15" customHeight="1">
      <c r="A31" s="49" t="s">
        <v>66</v>
      </c>
      <c r="B31" s="8" t="s">
        <v>18</v>
      </c>
      <c r="C31" s="3">
        <v>5008546</v>
      </c>
      <c r="D31" s="4">
        <v>947214.6</v>
      </c>
      <c r="E31" s="3">
        <f t="shared" si="4"/>
        <v>18.911967664867209</v>
      </c>
      <c r="F31" s="3">
        <v>751066.5</v>
      </c>
      <c r="G31" s="3">
        <f t="shared" si="5"/>
        <v>126.11594312887074</v>
      </c>
      <c r="H31" s="42" t="s">
        <v>52</v>
      </c>
    </row>
    <row r="32" spans="1:8" s="6" customFormat="1" ht="15" customHeight="1">
      <c r="A32" s="49" t="s">
        <v>67</v>
      </c>
      <c r="B32" s="8" t="s">
        <v>15</v>
      </c>
      <c r="C32" s="3">
        <v>592821.4</v>
      </c>
      <c r="D32" s="4">
        <v>127169.4</v>
      </c>
      <c r="E32" s="3">
        <f t="shared" si="4"/>
        <v>21.451553537034929</v>
      </c>
      <c r="F32" s="3">
        <v>115118.2</v>
      </c>
      <c r="G32" s="3">
        <f t="shared" si="5"/>
        <v>110.46854450469171</v>
      </c>
      <c r="H32" s="37" t="s">
        <v>45</v>
      </c>
    </row>
    <row r="33" spans="1:8" s="6" customFormat="1" ht="12.75">
      <c r="A33" s="49" t="s">
        <v>68</v>
      </c>
      <c r="B33" s="8" t="s">
        <v>19</v>
      </c>
      <c r="C33" s="3">
        <v>2184</v>
      </c>
      <c r="D33" s="4">
        <v>602</v>
      </c>
      <c r="E33" s="3">
        <f t="shared" si="4"/>
        <v>27.564102564102566</v>
      </c>
      <c r="F33" s="3">
        <v>337</v>
      </c>
      <c r="G33" s="3">
        <f t="shared" si="5"/>
        <v>178.63501483679525</v>
      </c>
      <c r="H33" s="38"/>
    </row>
    <row r="34" spans="1:8" s="6" customFormat="1" ht="24">
      <c r="A34" s="48" t="s">
        <v>98</v>
      </c>
      <c r="B34" s="19" t="s">
        <v>7</v>
      </c>
      <c r="C34" s="5">
        <f>C35+C36</f>
        <v>1049831.8999999999</v>
      </c>
      <c r="D34" s="5">
        <f>D35+D36</f>
        <v>143634.29999999999</v>
      </c>
      <c r="E34" s="5">
        <f t="shared" si="4"/>
        <v>13.681647509472707</v>
      </c>
      <c r="F34" s="5">
        <f>F35+F36</f>
        <v>125054.09999999999</v>
      </c>
      <c r="G34" s="5">
        <f t="shared" si="5"/>
        <v>114.85772957464009</v>
      </c>
      <c r="H34" s="54"/>
    </row>
    <row r="35" spans="1:8" s="6" customFormat="1" ht="12.75">
      <c r="A35" s="49" t="s">
        <v>99</v>
      </c>
      <c r="B35" s="8" t="s">
        <v>16</v>
      </c>
      <c r="C35" s="3">
        <v>1038044.9</v>
      </c>
      <c r="D35" s="4">
        <v>143301</v>
      </c>
      <c r="E35" s="3">
        <f t="shared" si="4"/>
        <v>13.804894181359591</v>
      </c>
      <c r="F35" s="3">
        <v>124920.7</v>
      </c>
      <c r="G35" s="3">
        <f t="shared" si="5"/>
        <v>114.71357429153055</v>
      </c>
      <c r="H35" s="54"/>
    </row>
    <row r="36" spans="1:8" s="6" customFormat="1" ht="36">
      <c r="A36" s="49" t="s">
        <v>100</v>
      </c>
      <c r="B36" s="8" t="s">
        <v>17</v>
      </c>
      <c r="C36" s="3">
        <v>11787</v>
      </c>
      <c r="D36" s="4">
        <v>333.3</v>
      </c>
      <c r="E36" s="3">
        <f t="shared" si="4"/>
        <v>2.8276915245609571</v>
      </c>
      <c r="F36" s="3">
        <v>133.4</v>
      </c>
      <c r="G36" s="3">
        <f t="shared" si="5"/>
        <v>249.85007496251873</v>
      </c>
      <c r="H36" s="54"/>
    </row>
    <row r="37" spans="1:8" s="7" customFormat="1" ht="17.25" customHeight="1">
      <c r="A37" s="48"/>
      <c r="B37" s="19" t="s">
        <v>56</v>
      </c>
      <c r="C37" s="5">
        <v>120817.5</v>
      </c>
      <c r="D37" s="5">
        <v>24922.799999999814</v>
      </c>
      <c r="E37" s="5">
        <f t="shared" si="4"/>
        <v>20.628468557948818</v>
      </c>
      <c r="F37" s="5">
        <v>25623.799999999814</v>
      </c>
      <c r="G37" s="5">
        <f t="shared" si="5"/>
        <v>97.264262131299787</v>
      </c>
      <c r="H37" s="37"/>
    </row>
    <row r="38" spans="1:8" s="7" customFormat="1" ht="17.25" customHeight="1">
      <c r="A38" s="48"/>
      <c r="B38" s="19" t="s">
        <v>55</v>
      </c>
      <c r="C38" s="5">
        <v>1031318.6</v>
      </c>
      <c r="D38" s="5">
        <v>165496.79999999999</v>
      </c>
      <c r="E38" s="5">
        <f t="shared" si="4"/>
        <v>16.047107072441047</v>
      </c>
      <c r="F38" s="5">
        <v>176389.9</v>
      </c>
      <c r="G38" s="5">
        <f t="shared" si="5"/>
        <v>93.824419652145608</v>
      </c>
      <c r="H38" s="37"/>
    </row>
    <row r="39" spans="1:8" s="6" customFormat="1" ht="51.75" hidden="1" customHeight="1">
      <c r="B39" s="2" t="s">
        <v>8</v>
      </c>
      <c r="C39" s="3">
        <v>42219</v>
      </c>
      <c r="D39" s="3">
        <v>23483.7</v>
      </c>
      <c r="E39" s="5">
        <f t="shared" ref="E39:E44" si="6">D39/C39*100</f>
        <v>55.623534427627376</v>
      </c>
      <c r="F39" s="5"/>
      <c r="G39" s="32" t="e">
        <f>D39/#REF!*100</f>
        <v>#REF!</v>
      </c>
      <c r="H39" s="37" t="s">
        <v>28</v>
      </c>
    </row>
    <row r="40" spans="1:8" s="6" customFormat="1" ht="34.5" hidden="1" customHeight="1">
      <c r="B40" s="2" t="s">
        <v>9</v>
      </c>
      <c r="C40" s="3">
        <v>192053</v>
      </c>
      <c r="D40" s="3">
        <v>191381.5</v>
      </c>
      <c r="E40" s="5">
        <f t="shared" si="6"/>
        <v>99.650356932721692</v>
      </c>
      <c r="F40" s="5"/>
      <c r="G40" s="32" t="e">
        <f>D40/#REF!*100</f>
        <v>#REF!</v>
      </c>
      <c r="H40" s="37" t="s">
        <v>53</v>
      </c>
    </row>
    <row r="41" spans="1:8" s="6" customFormat="1" ht="36" hidden="1">
      <c r="B41" s="2" t="s">
        <v>10</v>
      </c>
      <c r="C41" s="3">
        <v>38235</v>
      </c>
      <c r="D41" s="3">
        <v>122523.4</v>
      </c>
      <c r="E41" s="5">
        <f t="shared" si="6"/>
        <v>320.44828037138745</v>
      </c>
      <c r="F41" s="5"/>
      <c r="G41" s="32" t="e">
        <f>D41/#REF!*100</f>
        <v>#REF!</v>
      </c>
      <c r="H41" s="37" t="s">
        <v>49</v>
      </c>
    </row>
    <row r="42" spans="1:8" s="6" customFormat="1" ht="48" hidden="1">
      <c r="B42" s="2" t="s">
        <v>11</v>
      </c>
      <c r="C42" s="3">
        <v>12744</v>
      </c>
      <c r="D42" s="3">
        <v>16582.2</v>
      </c>
      <c r="E42" s="5">
        <f t="shared" si="6"/>
        <v>130.11770244821093</v>
      </c>
      <c r="F42" s="5"/>
      <c r="G42" s="32" t="e">
        <f>D42/#REF!*100</f>
        <v>#REF!</v>
      </c>
      <c r="H42" s="37" t="s">
        <v>50</v>
      </c>
    </row>
    <row r="43" spans="1:8" s="6" customFormat="1" ht="36" hidden="1">
      <c r="B43" s="2" t="s">
        <v>12</v>
      </c>
      <c r="C43" s="3">
        <v>1210</v>
      </c>
      <c r="D43" s="3">
        <v>1259.5</v>
      </c>
      <c r="E43" s="5">
        <f t="shared" si="6"/>
        <v>104.09090909090909</v>
      </c>
      <c r="F43" s="5"/>
      <c r="G43" s="32" t="e">
        <f>D43/#REF!*100</f>
        <v>#REF!</v>
      </c>
      <c r="H43" s="37" t="s">
        <v>51</v>
      </c>
    </row>
    <row r="44" spans="1:8" s="6" customFormat="1" ht="48" hidden="1">
      <c r="B44" s="2" t="s">
        <v>13</v>
      </c>
      <c r="C44" s="3">
        <v>349456</v>
      </c>
      <c r="D44" s="3">
        <v>448707.9</v>
      </c>
      <c r="E44" s="5">
        <f t="shared" si="6"/>
        <v>128.40183027333913</v>
      </c>
      <c r="F44" s="5"/>
      <c r="G44" s="32" t="e">
        <f>D44/#REF!*100</f>
        <v>#REF!</v>
      </c>
      <c r="H44" s="37" t="s">
        <v>46</v>
      </c>
    </row>
    <row r="45" spans="1:8" s="6" customFormat="1" ht="24" hidden="1">
      <c r="B45" s="1" t="s">
        <v>14</v>
      </c>
      <c r="C45" s="5">
        <v>0</v>
      </c>
      <c r="D45" s="5">
        <v>237.5</v>
      </c>
      <c r="E45" s="5"/>
      <c r="F45" s="5"/>
      <c r="G45" s="32"/>
      <c r="H45" s="37" t="s">
        <v>41</v>
      </c>
    </row>
    <row r="46" spans="1:8" s="24" customFormat="1" ht="22.5" hidden="1" customHeight="1">
      <c r="B46" s="1" t="s">
        <v>29</v>
      </c>
      <c r="C46" s="5"/>
      <c r="D46" s="5">
        <v>16582.2</v>
      </c>
      <c r="E46" s="5"/>
      <c r="F46" s="5"/>
      <c r="G46" s="9" t="e">
        <f t="shared" ref="G46:G51" si="7">D46/C46</f>
        <v>#DIV/0!</v>
      </c>
      <c r="H46" s="72" t="s">
        <v>42</v>
      </c>
    </row>
    <row r="47" spans="1:8" s="25" customFormat="1" ht="40.5" hidden="1" customHeight="1">
      <c r="B47" s="1" t="s">
        <v>30</v>
      </c>
      <c r="C47" s="31">
        <v>12806900.199999999</v>
      </c>
      <c r="D47" s="31">
        <v>1259.5</v>
      </c>
      <c r="E47" s="31"/>
      <c r="F47" s="31"/>
      <c r="G47" s="9">
        <f t="shared" si="7"/>
        <v>9.8345421634502941E-5</v>
      </c>
      <c r="H47" s="73"/>
    </row>
    <row r="48" spans="1:8" s="25" customFormat="1" ht="26.25" hidden="1" customHeight="1">
      <c r="B48" s="2" t="s">
        <v>31</v>
      </c>
      <c r="C48" s="4">
        <v>8591585</v>
      </c>
      <c r="D48" s="4">
        <v>448707.9</v>
      </c>
      <c r="E48" s="4"/>
      <c r="F48" s="4"/>
      <c r="G48" s="9">
        <f t="shared" si="7"/>
        <v>5.2226440173728135E-2</v>
      </c>
      <c r="H48" s="73"/>
    </row>
    <row r="49" spans="2:8" s="25" customFormat="1" ht="26.25" hidden="1" customHeight="1">
      <c r="B49" s="2" t="s">
        <v>37</v>
      </c>
      <c r="C49" s="4">
        <v>1020820.6</v>
      </c>
      <c r="D49" s="4"/>
      <c r="E49" s="4"/>
      <c r="F49" s="4"/>
      <c r="G49" s="9">
        <f t="shared" si="7"/>
        <v>0</v>
      </c>
      <c r="H49" s="73"/>
    </row>
    <row r="50" spans="2:8" s="25" customFormat="1" ht="24" hidden="1" customHeight="1">
      <c r="B50" s="2" t="s">
        <v>38</v>
      </c>
      <c r="C50" s="3">
        <v>2894240.1</v>
      </c>
      <c r="D50" s="4"/>
      <c r="E50" s="4"/>
      <c r="F50" s="4"/>
      <c r="G50" s="9">
        <f t="shared" si="7"/>
        <v>0</v>
      </c>
      <c r="H50" s="73"/>
    </row>
    <row r="51" spans="2:8" s="24" customFormat="1" ht="17.25" hidden="1" customHeight="1">
      <c r="B51" s="2" t="s">
        <v>39</v>
      </c>
      <c r="C51" s="3">
        <v>300254.5</v>
      </c>
      <c r="D51" s="4"/>
      <c r="E51" s="4"/>
      <c r="F51" s="4"/>
      <c r="G51" s="9">
        <f t="shared" si="7"/>
        <v>0</v>
      </c>
      <c r="H51" s="73"/>
    </row>
    <row r="52" spans="2:8" s="24" customFormat="1" ht="25.5" hidden="1" customHeight="1">
      <c r="B52" s="2" t="s">
        <v>40</v>
      </c>
      <c r="C52" s="3">
        <v>0</v>
      </c>
      <c r="D52" s="4">
        <v>237.5</v>
      </c>
      <c r="E52" s="4"/>
      <c r="F52" s="4"/>
      <c r="G52" s="9">
        <v>1</v>
      </c>
      <c r="H52" s="73"/>
    </row>
    <row r="53" spans="2:8" s="24" customFormat="1" ht="36" hidden="1" customHeight="1">
      <c r="B53" s="1" t="s">
        <v>32</v>
      </c>
      <c r="C53" s="3">
        <v>0</v>
      </c>
      <c r="D53" s="31">
        <v>1034452.4</v>
      </c>
      <c r="E53" s="31"/>
      <c r="F53" s="31"/>
      <c r="G53" s="9">
        <v>1</v>
      </c>
      <c r="H53" s="73"/>
    </row>
    <row r="54" spans="2:8" s="26" customFormat="1" ht="26.25" hidden="1" customHeight="1">
      <c r="B54" s="1" t="s">
        <v>33</v>
      </c>
      <c r="C54" s="3">
        <v>0</v>
      </c>
      <c r="D54" s="31">
        <v>4413.8</v>
      </c>
      <c r="E54" s="31"/>
      <c r="F54" s="31"/>
      <c r="G54" s="9">
        <v>1</v>
      </c>
      <c r="H54" s="73"/>
    </row>
    <row r="55" spans="2:8" s="26" customFormat="1" ht="13.5" hidden="1" customHeight="1">
      <c r="B55" s="1" t="s">
        <v>34</v>
      </c>
      <c r="C55" s="3">
        <v>0</v>
      </c>
      <c r="D55" s="31">
        <v>2532.6999999999998</v>
      </c>
      <c r="E55" s="31"/>
      <c r="F55" s="31"/>
      <c r="G55" s="9">
        <v>1</v>
      </c>
      <c r="H55" s="73"/>
    </row>
    <row r="56" spans="2:8" s="23" customFormat="1" ht="74.25" hidden="1" customHeight="1">
      <c r="B56" s="1" t="s">
        <v>35</v>
      </c>
      <c r="C56" s="3">
        <v>0</v>
      </c>
      <c r="D56" s="31">
        <v>49224.4</v>
      </c>
      <c r="E56" s="31"/>
      <c r="F56" s="31"/>
      <c r="G56" s="9">
        <v>1</v>
      </c>
      <c r="H56" s="73"/>
    </row>
    <row r="57" spans="2:8" s="23" customFormat="1" ht="38.25" hidden="1" customHeight="1">
      <c r="B57" s="1" t="s">
        <v>36</v>
      </c>
      <c r="C57" s="3">
        <v>0</v>
      </c>
      <c r="D57" s="31">
        <v>-359374.8</v>
      </c>
      <c r="E57" s="31"/>
      <c r="F57" s="31"/>
      <c r="G57" s="9">
        <v>1</v>
      </c>
      <c r="H57" s="74"/>
    </row>
    <row r="58" spans="2:8" s="23" customFormat="1" hidden="1">
      <c r="B58" s="27"/>
      <c r="C58" s="55"/>
      <c r="D58" s="56"/>
      <c r="E58" s="28"/>
      <c r="F58" s="28"/>
      <c r="G58" s="29"/>
      <c r="H58" s="40"/>
    </row>
    <row r="59" spans="2:8" s="30" customFormat="1" hidden="1">
      <c r="B59" s="27"/>
      <c r="C59" s="55"/>
      <c r="D59" s="56"/>
      <c r="E59" s="28"/>
      <c r="F59" s="28"/>
      <c r="G59" s="29"/>
      <c r="H59" s="40"/>
    </row>
    <row r="60" spans="2:8" s="30" customFormat="1" hidden="1">
      <c r="B60" s="27"/>
      <c r="C60" s="55"/>
      <c r="D60" s="56"/>
      <c r="E60" s="28"/>
      <c r="F60" s="28"/>
      <c r="G60" s="29"/>
      <c r="H60" s="40"/>
    </row>
    <row r="61" spans="2:8" s="30" customFormat="1" hidden="1">
      <c r="B61" s="27"/>
      <c r="C61" s="55"/>
      <c r="D61" s="56"/>
      <c r="E61" s="28"/>
      <c r="F61" s="28"/>
      <c r="G61" s="29"/>
      <c r="H61" s="40"/>
    </row>
    <row r="62" spans="2:8" s="30" customFormat="1" hidden="1">
      <c r="B62" s="27"/>
      <c r="C62" s="55"/>
      <c r="D62" s="56"/>
      <c r="E62" s="28"/>
      <c r="F62" s="28"/>
      <c r="G62" s="29"/>
      <c r="H62" s="40"/>
    </row>
    <row r="63" spans="2:8" s="30" customFormat="1" hidden="1">
      <c r="B63" s="27"/>
      <c r="C63" s="55"/>
      <c r="D63" s="56"/>
      <c r="E63" s="28"/>
      <c r="F63" s="28"/>
      <c r="G63" s="29"/>
      <c r="H63" s="40"/>
    </row>
    <row r="64" spans="2:8" s="30" customFormat="1" hidden="1">
      <c r="B64" s="27"/>
      <c r="C64" s="55"/>
      <c r="D64" s="56"/>
      <c r="E64" s="28"/>
      <c r="F64" s="28"/>
      <c r="G64" s="29"/>
      <c r="H64" s="40"/>
    </row>
    <row r="65" spans="1:8" s="30" customFormat="1" hidden="1">
      <c r="B65" s="27"/>
      <c r="C65" s="55"/>
      <c r="D65" s="56"/>
      <c r="E65" s="28"/>
      <c r="F65" s="28"/>
      <c r="G65" s="29"/>
      <c r="H65" s="40"/>
    </row>
    <row r="66" spans="1:8" s="30" customFormat="1" hidden="1">
      <c r="B66" s="27"/>
      <c r="C66" s="55"/>
      <c r="D66" s="56"/>
      <c r="E66" s="28"/>
      <c r="F66" s="28"/>
      <c r="G66" s="29"/>
      <c r="H66" s="40"/>
    </row>
    <row r="67" spans="1:8" s="30" customFormat="1" hidden="1">
      <c r="B67" s="27"/>
      <c r="C67" s="55"/>
      <c r="D67" s="56"/>
      <c r="E67" s="28"/>
      <c r="F67" s="28"/>
      <c r="G67" s="29"/>
      <c r="H67" s="40"/>
    </row>
    <row r="68" spans="1:8" s="30" customFormat="1" hidden="1">
      <c r="B68" s="27"/>
      <c r="C68" s="55"/>
      <c r="D68" s="56"/>
      <c r="E68" s="28"/>
      <c r="F68" s="28"/>
      <c r="G68" s="29"/>
      <c r="H68" s="40"/>
    </row>
    <row r="69" spans="1:8" s="30" customFormat="1" hidden="1">
      <c r="B69" s="27"/>
      <c r="C69" s="55"/>
      <c r="D69" s="56"/>
      <c r="E69" s="28"/>
      <c r="F69" s="28"/>
      <c r="G69" s="29"/>
      <c r="H69" s="40"/>
    </row>
    <row r="70" spans="1:8" s="30" customFormat="1" hidden="1">
      <c r="B70" s="27"/>
      <c r="C70" s="55"/>
      <c r="D70" s="56"/>
      <c r="E70" s="28"/>
      <c r="F70" s="28"/>
      <c r="G70" s="29"/>
      <c r="H70" s="40"/>
    </row>
    <row r="71" spans="1:8" s="30" customFormat="1" hidden="1">
      <c r="B71" s="27"/>
      <c r="C71" s="55"/>
      <c r="D71" s="56"/>
      <c r="E71" s="28"/>
      <c r="F71" s="28"/>
      <c r="G71" s="29"/>
      <c r="H71" s="40"/>
    </row>
    <row r="72" spans="1:8" s="30" customFormat="1" ht="25.5">
      <c r="A72" s="57" t="s">
        <v>79</v>
      </c>
      <c r="B72" s="58" t="s">
        <v>80</v>
      </c>
      <c r="C72" s="59">
        <v>26212351.600000001</v>
      </c>
      <c r="D72" s="59">
        <v>5776074.9000000004</v>
      </c>
      <c r="E72" s="59">
        <v>22</v>
      </c>
      <c r="F72" s="59">
        <v>4735731.5</v>
      </c>
      <c r="G72" s="59">
        <v>122</v>
      </c>
      <c r="H72" s="40"/>
    </row>
    <row r="73" spans="1:8" s="30" customFormat="1" ht="26.25" customHeight="1">
      <c r="A73" s="57" t="s">
        <v>81</v>
      </c>
      <c r="B73" s="58" t="s">
        <v>82</v>
      </c>
      <c r="C73" s="59">
        <v>26203069.800000001</v>
      </c>
      <c r="D73" s="59">
        <v>5719215.7999999998</v>
      </c>
      <c r="E73" s="59">
        <v>21.8</v>
      </c>
      <c r="F73" s="59">
        <v>4798546.7</v>
      </c>
      <c r="G73" s="59">
        <v>119.2</v>
      </c>
      <c r="H73" s="40"/>
    </row>
    <row r="74" spans="1:8" s="30" customFormat="1" ht="25.5">
      <c r="A74" s="60" t="s">
        <v>83</v>
      </c>
      <c r="B74" s="61" t="s">
        <v>84</v>
      </c>
      <c r="C74" s="62">
        <v>15308042.6</v>
      </c>
      <c r="D74" s="62">
        <v>4652010.9000000004</v>
      </c>
      <c r="E74" s="62">
        <v>30.4</v>
      </c>
      <c r="F74" s="62">
        <v>3946202.7</v>
      </c>
      <c r="G74" s="62">
        <v>117.9</v>
      </c>
      <c r="H74" s="40"/>
    </row>
    <row r="75" spans="1:8" s="30" customFormat="1" ht="38.25">
      <c r="A75" s="60" t="s">
        <v>85</v>
      </c>
      <c r="B75" s="61" t="s">
        <v>86</v>
      </c>
      <c r="C75" s="62">
        <v>3883295.7</v>
      </c>
      <c r="D75" s="62">
        <v>29351.7</v>
      </c>
      <c r="E75" s="62">
        <v>0.8</v>
      </c>
      <c r="F75" s="62">
        <v>106310.3</v>
      </c>
      <c r="G75" s="62">
        <v>27.6</v>
      </c>
      <c r="H75" s="40"/>
    </row>
    <row r="76" spans="1:8" s="30" customFormat="1" ht="25.5">
      <c r="A76" s="60" t="s">
        <v>87</v>
      </c>
      <c r="B76" s="61" t="s">
        <v>88</v>
      </c>
      <c r="C76" s="62">
        <v>4201496.5</v>
      </c>
      <c r="D76" s="62">
        <v>844698.6</v>
      </c>
      <c r="E76" s="62">
        <v>20.100000000000001</v>
      </c>
      <c r="F76" s="62">
        <v>726893.4</v>
      </c>
      <c r="G76" s="62">
        <v>116.2</v>
      </c>
      <c r="H76" s="40"/>
    </row>
    <row r="77" spans="1:8" s="30" customFormat="1">
      <c r="A77" s="60" t="s">
        <v>89</v>
      </c>
      <c r="B77" s="61" t="s">
        <v>39</v>
      </c>
      <c r="C77" s="62">
        <v>2810235</v>
      </c>
      <c r="D77" s="62">
        <v>193154.6</v>
      </c>
      <c r="E77" s="62">
        <v>6.9</v>
      </c>
      <c r="F77" s="62">
        <v>19140.3</v>
      </c>
      <c r="G77" s="62" t="s">
        <v>106</v>
      </c>
      <c r="H77" s="40"/>
    </row>
    <row r="78" spans="1:8" s="30" customFormat="1" ht="25.5">
      <c r="A78" s="60" t="s">
        <v>90</v>
      </c>
      <c r="B78" s="61" t="s">
        <v>40</v>
      </c>
      <c r="C78" s="62">
        <v>0</v>
      </c>
      <c r="D78" s="62">
        <v>0</v>
      </c>
      <c r="E78" s="62" t="s">
        <v>107</v>
      </c>
      <c r="F78" s="62">
        <v>0</v>
      </c>
      <c r="G78" s="62" t="s">
        <v>107</v>
      </c>
      <c r="H78" s="40"/>
    </row>
    <row r="79" spans="1:8" s="30" customFormat="1" ht="38.25">
      <c r="A79" s="60" t="s">
        <v>102</v>
      </c>
      <c r="B79" s="61" t="s">
        <v>32</v>
      </c>
      <c r="C79" s="62">
        <v>0</v>
      </c>
      <c r="D79" s="62">
        <v>0</v>
      </c>
      <c r="E79" s="62" t="s">
        <v>107</v>
      </c>
      <c r="F79" s="62">
        <v>0</v>
      </c>
      <c r="G79" s="62" t="s">
        <v>107</v>
      </c>
      <c r="H79" s="40"/>
    </row>
    <row r="80" spans="1:8" s="30" customFormat="1">
      <c r="A80" s="60" t="s">
        <v>92</v>
      </c>
      <c r="B80" s="61" t="s">
        <v>93</v>
      </c>
      <c r="C80" s="62">
        <v>167</v>
      </c>
      <c r="D80" s="62">
        <v>167</v>
      </c>
      <c r="E80" s="62">
        <v>100</v>
      </c>
      <c r="F80" s="62">
        <v>752</v>
      </c>
      <c r="G80" s="62">
        <v>22.2</v>
      </c>
      <c r="H80" s="40"/>
    </row>
    <row r="81" spans="1:8" s="30" customFormat="1" ht="89.25">
      <c r="A81" s="60" t="s">
        <v>94</v>
      </c>
      <c r="B81" s="61" t="s">
        <v>95</v>
      </c>
      <c r="C81" s="62">
        <v>9114.7999999999993</v>
      </c>
      <c r="D81" s="62">
        <v>65208.4</v>
      </c>
      <c r="E81" s="62" t="s">
        <v>108</v>
      </c>
      <c r="F81" s="62">
        <v>25234.799999999999</v>
      </c>
      <c r="G81" s="62" t="s">
        <v>109</v>
      </c>
      <c r="H81" s="40"/>
    </row>
    <row r="82" spans="1:8" s="30" customFormat="1" ht="38.25">
      <c r="A82" s="60" t="s">
        <v>96</v>
      </c>
      <c r="B82" s="61" t="s">
        <v>36</v>
      </c>
      <c r="C82" s="62">
        <v>0</v>
      </c>
      <c r="D82" s="62">
        <v>-8516.2999999999993</v>
      </c>
      <c r="E82" s="62" t="s">
        <v>107</v>
      </c>
      <c r="F82" s="62">
        <v>-88802</v>
      </c>
      <c r="G82" s="62" t="s">
        <v>107</v>
      </c>
      <c r="H82" s="40"/>
    </row>
    <row r="83" spans="1:8" s="30" customFormat="1">
      <c r="B83" s="27"/>
      <c r="C83" s="23"/>
      <c r="D83" s="28"/>
      <c r="E83" s="28"/>
      <c r="F83" s="28"/>
      <c r="G83" s="29"/>
      <c r="H83" s="40"/>
    </row>
    <row r="84" spans="1:8" s="30" customFormat="1">
      <c r="B84" s="27"/>
      <c r="C84" s="23"/>
      <c r="D84" s="28"/>
      <c r="E84" s="28"/>
      <c r="F84" s="28"/>
      <c r="G84" s="29"/>
      <c r="H84" s="40"/>
    </row>
    <row r="85" spans="1:8" s="30" customFormat="1">
      <c r="B85" s="27"/>
      <c r="C85" s="23"/>
      <c r="D85" s="28"/>
      <c r="E85" s="28"/>
      <c r="F85" s="28"/>
      <c r="G85" s="29"/>
      <c r="H85" s="40"/>
    </row>
    <row r="86" spans="1:8" s="30" customFormat="1">
      <c r="B86" s="27"/>
      <c r="C86" s="23"/>
      <c r="D86" s="28"/>
      <c r="E86" s="28"/>
      <c r="F86" s="28"/>
      <c r="G86" s="29"/>
      <c r="H86" s="40"/>
    </row>
    <row r="87" spans="1:8" s="30" customFormat="1">
      <c r="B87" s="27"/>
      <c r="C87" s="23"/>
      <c r="D87" s="28"/>
      <c r="E87" s="28"/>
      <c r="F87" s="28"/>
      <c r="G87" s="29"/>
      <c r="H87" s="40"/>
    </row>
    <row r="88" spans="1:8" s="30" customFormat="1">
      <c r="B88" s="27"/>
      <c r="C88" s="23"/>
      <c r="D88" s="28"/>
      <c r="E88" s="28"/>
      <c r="F88" s="28"/>
      <c r="G88" s="29"/>
      <c r="H88" s="40"/>
    </row>
    <row r="89" spans="1:8" s="30" customFormat="1">
      <c r="B89" s="27"/>
      <c r="C89" s="23"/>
      <c r="D89" s="28"/>
      <c r="E89" s="28"/>
      <c r="F89" s="28"/>
      <c r="G89" s="29"/>
      <c r="H89" s="40"/>
    </row>
    <row r="90" spans="1:8" s="30" customFormat="1">
      <c r="B90" s="27"/>
      <c r="C90" s="23"/>
      <c r="D90" s="28"/>
      <c r="E90" s="28"/>
      <c r="F90" s="28"/>
      <c r="G90" s="29"/>
      <c r="H90" s="40"/>
    </row>
    <row r="91" spans="1:8" s="30" customFormat="1">
      <c r="B91" s="27"/>
      <c r="C91" s="23"/>
      <c r="D91" s="28"/>
      <c r="E91" s="28"/>
      <c r="F91" s="28"/>
      <c r="G91" s="29"/>
      <c r="H91" s="40"/>
    </row>
    <row r="92" spans="1:8" s="30" customFormat="1">
      <c r="B92" s="27"/>
      <c r="C92" s="23"/>
      <c r="D92" s="28"/>
      <c r="E92" s="28"/>
      <c r="F92" s="28"/>
      <c r="G92" s="29"/>
      <c r="H92" s="40"/>
    </row>
    <row r="93" spans="1:8" s="30" customFormat="1">
      <c r="B93" s="27"/>
      <c r="C93" s="23"/>
      <c r="D93" s="28"/>
      <c r="E93" s="28"/>
      <c r="F93" s="28"/>
      <c r="G93" s="29"/>
      <c r="H93" s="40"/>
    </row>
    <row r="94" spans="1:8" s="30" customFormat="1">
      <c r="B94" s="27"/>
      <c r="C94" s="23"/>
      <c r="D94" s="28"/>
      <c r="E94" s="28"/>
      <c r="F94" s="28"/>
      <c r="G94" s="29"/>
      <c r="H94" s="40"/>
    </row>
    <row r="95" spans="1:8" s="30" customFormat="1">
      <c r="B95" s="27"/>
      <c r="C95" s="23"/>
      <c r="D95" s="28"/>
      <c r="E95" s="28"/>
      <c r="F95" s="28"/>
      <c r="G95" s="29"/>
      <c r="H95" s="40"/>
    </row>
    <row r="96" spans="1:8" s="30" customFormat="1">
      <c r="B96" s="27"/>
      <c r="C96" s="23"/>
      <c r="D96" s="28"/>
      <c r="E96" s="28"/>
      <c r="F96" s="28"/>
      <c r="G96" s="29"/>
      <c r="H96" s="40"/>
    </row>
    <row r="97" spans="2:8" s="30" customFormat="1">
      <c r="B97" s="27"/>
      <c r="C97" s="23"/>
      <c r="D97" s="28"/>
      <c r="E97" s="28"/>
      <c r="F97" s="28"/>
      <c r="G97" s="29"/>
      <c r="H97" s="40"/>
    </row>
    <row r="98" spans="2:8" s="30" customFormat="1">
      <c r="B98" s="27"/>
      <c r="C98" s="23"/>
      <c r="D98" s="28"/>
      <c r="E98" s="28"/>
      <c r="F98" s="28"/>
      <c r="G98" s="29"/>
      <c r="H98" s="40"/>
    </row>
    <row r="99" spans="2:8" s="15" customFormat="1">
      <c r="B99" s="21"/>
      <c r="C99" s="11"/>
      <c r="D99" s="13"/>
      <c r="E99" s="13"/>
      <c r="F99" s="13"/>
      <c r="G99" s="14"/>
      <c r="H99" s="39"/>
    </row>
    <row r="100" spans="2:8" s="15" customFormat="1">
      <c r="B100" s="21"/>
      <c r="C100" s="11"/>
      <c r="D100" s="13"/>
      <c r="E100" s="13"/>
      <c r="F100" s="13"/>
      <c r="G100" s="14"/>
      <c r="H100" s="39"/>
    </row>
    <row r="101" spans="2:8" s="15" customFormat="1">
      <c r="B101" s="21"/>
      <c r="C101" s="11"/>
      <c r="D101" s="13"/>
      <c r="E101" s="13"/>
      <c r="F101" s="13"/>
      <c r="G101" s="14"/>
      <c r="H101" s="39"/>
    </row>
    <row r="102" spans="2:8" s="15" customFormat="1">
      <c r="B102" s="21"/>
      <c r="C102" s="11"/>
      <c r="D102" s="13"/>
      <c r="E102" s="13"/>
      <c r="F102" s="13"/>
      <c r="G102" s="14"/>
      <c r="H102" s="39"/>
    </row>
    <row r="103" spans="2:8" s="15" customFormat="1">
      <c r="B103" s="21"/>
      <c r="C103" s="11"/>
      <c r="D103" s="13"/>
      <c r="E103" s="13"/>
      <c r="F103" s="13"/>
      <c r="G103" s="14"/>
      <c r="H103" s="39"/>
    </row>
    <row r="104" spans="2:8" s="15" customFormat="1">
      <c r="B104" s="21"/>
      <c r="C104" s="11"/>
      <c r="D104" s="13"/>
      <c r="E104" s="13"/>
      <c r="F104" s="13"/>
      <c r="G104" s="14"/>
      <c r="H104" s="39"/>
    </row>
    <row r="105" spans="2:8" s="15" customFormat="1">
      <c r="B105" s="21"/>
      <c r="C105" s="11"/>
      <c r="D105" s="13"/>
      <c r="E105" s="13"/>
      <c r="F105" s="13"/>
      <c r="G105" s="14"/>
      <c r="H105" s="39"/>
    </row>
    <row r="106" spans="2:8" s="15" customFormat="1">
      <c r="B106" s="21"/>
      <c r="C106" s="11"/>
      <c r="D106" s="13"/>
      <c r="E106" s="13"/>
      <c r="F106" s="13"/>
      <c r="G106" s="14"/>
      <c r="H106" s="39"/>
    </row>
    <row r="107" spans="2:8" s="15" customFormat="1">
      <c r="B107" s="21"/>
      <c r="C107" s="11"/>
      <c r="D107" s="13"/>
      <c r="E107" s="13"/>
      <c r="F107" s="13"/>
      <c r="G107" s="14"/>
      <c r="H107" s="39"/>
    </row>
    <row r="108" spans="2:8" s="15" customFormat="1">
      <c r="B108" s="21"/>
      <c r="C108" s="11"/>
      <c r="D108" s="13"/>
      <c r="E108" s="13"/>
      <c r="F108" s="13"/>
      <c r="G108" s="14"/>
      <c r="H108" s="39"/>
    </row>
    <row r="109" spans="2:8" s="15" customFormat="1">
      <c r="B109" s="21"/>
      <c r="C109" s="11"/>
      <c r="D109" s="13"/>
      <c r="E109" s="13"/>
      <c r="F109" s="13"/>
      <c r="G109" s="14"/>
      <c r="H109" s="39"/>
    </row>
    <row r="110" spans="2:8" s="15" customFormat="1">
      <c r="B110" s="21"/>
      <c r="C110" s="11"/>
      <c r="D110" s="13"/>
      <c r="E110" s="13"/>
      <c r="F110" s="13"/>
      <c r="G110" s="14"/>
      <c r="H110" s="39"/>
    </row>
    <row r="111" spans="2:8" s="15" customFormat="1">
      <c r="B111" s="21"/>
      <c r="C111" s="11"/>
      <c r="D111" s="13"/>
      <c r="E111" s="13"/>
      <c r="F111" s="13"/>
      <c r="G111" s="14"/>
      <c r="H111" s="39"/>
    </row>
    <row r="112" spans="2:8" s="15" customFormat="1">
      <c r="B112" s="21"/>
      <c r="C112" s="11"/>
      <c r="D112" s="13"/>
      <c r="E112" s="13"/>
      <c r="F112" s="13"/>
      <c r="G112" s="14"/>
      <c r="H112" s="39"/>
    </row>
    <row r="113" spans="2:8" s="15" customFormat="1">
      <c r="B113" s="21"/>
      <c r="C113" s="11"/>
      <c r="D113" s="13"/>
      <c r="E113" s="13"/>
      <c r="F113" s="13"/>
      <c r="G113" s="14"/>
      <c r="H113" s="39"/>
    </row>
    <row r="114" spans="2:8" s="15" customFormat="1">
      <c r="B114" s="21"/>
      <c r="C114" s="11"/>
      <c r="D114" s="13"/>
      <c r="E114" s="13"/>
      <c r="F114" s="13"/>
      <c r="G114" s="14"/>
      <c r="H114" s="39"/>
    </row>
    <row r="115" spans="2:8" s="15" customFormat="1">
      <c r="B115" s="21"/>
      <c r="C115" s="11"/>
      <c r="D115" s="13"/>
      <c r="E115" s="13"/>
      <c r="F115" s="13"/>
      <c r="G115" s="14"/>
      <c r="H115" s="39"/>
    </row>
    <row r="116" spans="2:8" s="15" customFormat="1">
      <c r="B116" s="21"/>
      <c r="C116" s="11"/>
      <c r="D116" s="13"/>
      <c r="E116" s="13"/>
      <c r="F116" s="13"/>
      <c r="G116" s="14"/>
      <c r="H116" s="39"/>
    </row>
    <row r="117" spans="2:8" s="15" customFormat="1">
      <c r="B117" s="21"/>
      <c r="C117" s="11"/>
      <c r="D117" s="13"/>
      <c r="E117" s="13"/>
      <c r="F117" s="13"/>
      <c r="G117" s="14"/>
      <c r="H117" s="39"/>
    </row>
    <row r="118" spans="2:8" s="15" customFormat="1">
      <c r="B118" s="21"/>
      <c r="C118" s="11"/>
      <c r="D118" s="13"/>
      <c r="E118" s="13"/>
      <c r="F118" s="13"/>
      <c r="G118" s="14"/>
      <c r="H118" s="39"/>
    </row>
    <row r="119" spans="2:8" s="15" customFormat="1">
      <c r="B119" s="21"/>
      <c r="C119" s="11"/>
      <c r="D119" s="13"/>
      <c r="E119" s="13"/>
      <c r="F119" s="13"/>
      <c r="G119" s="14"/>
      <c r="H119" s="39"/>
    </row>
    <row r="120" spans="2:8" s="15" customFormat="1">
      <c r="B120" s="21"/>
      <c r="C120" s="11"/>
      <c r="D120" s="13"/>
      <c r="E120" s="13"/>
      <c r="F120" s="13"/>
      <c r="G120" s="14"/>
      <c r="H120" s="39"/>
    </row>
    <row r="121" spans="2:8" s="15" customFormat="1">
      <c r="B121" s="21"/>
      <c r="C121" s="11"/>
      <c r="D121" s="13"/>
      <c r="E121" s="13"/>
      <c r="F121" s="13"/>
      <c r="G121" s="14"/>
      <c r="H121" s="39"/>
    </row>
    <row r="122" spans="2:8" s="15" customFormat="1">
      <c r="B122" s="21"/>
      <c r="C122" s="11"/>
      <c r="D122" s="13"/>
      <c r="E122" s="13"/>
      <c r="F122" s="13"/>
      <c r="G122" s="14"/>
      <c r="H122" s="39"/>
    </row>
    <row r="123" spans="2:8" s="15" customFormat="1">
      <c r="B123" s="21"/>
      <c r="C123" s="11"/>
      <c r="D123" s="13"/>
      <c r="E123" s="13"/>
      <c r="F123" s="13"/>
      <c r="G123" s="14"/>
      <c r="H123" s="39"/>
    </row>
    <row r="124" spans="2:8" s="15" customFormat="1">
      <c r="B124" s="21"/>
      <c r="C124" s="11"/>
      <c r="D124" s="13"/>
      <c r="E124" s="13"/>
      <c r="F124" s="13"/>
      <c r="G124" s="14"/>
      <c r="H124" s="39"/>
    </row>
    <row r="125" spans="2:8" s="15" customFormat="1">
      <c r="B125" s="21"/>
      <c r="C125" s="11"/>
      <c r="D125" s="13"/>
      <c r="E125" s="13"/>
      <c r="F125" s="13"/>
      <c r="G125" s="14"/>
      <c r="H125" s="39"/>
    </row>
    <row r="126" spans="2:8" s="15" customFormat="1">
      <c r="B126" s="21"/>
      <c r="C126" s="11"/>
      <c r="D126" s="13"/>
      <c r="E126" s="13"/>
      <c r="F126" s="13"/>
      <c r="G126" s="14"/>
      <c r="H126" s="39"/>
    </row>
    <row r="127" spans="2:8" s="15" customFormat="1">
      <c r="B127" s="21"/>
      <c r="C127" s="11"/>
      <c r="D127" s="13"/>
      <c r="E127" s="13"/>
      <c r="F127" s="13"/>
      <c r="G127" s="14"/>
      <c r="H127" s="39"/>
    </row>
    <row r="128" spans="2:8" s="15" customFormat="1">
      <c r="B128" s="21"/>
      <c r="C128" s="11"/>
      <c r="D128" s="13"/>
      <c r="E128" s="13"/>
      <c r="F128" s="13"/>
      <c r="G128" s="14"/>
      <c r="H128" s="39"/>
    </row>
    <row r="129" spans="2:8" s="15" customFormat="1">
      <c r="B129" s="21"/>
      <c r="C129" s="11"/>
      <c r="D129" s="13"/>
      <c r="E129" s="13"/>
      <c r="F129" s="13"/>
      <c r="G129" s="14"/>
      <c r="H129" s="39"/>
    </row>
    <row r="130" spans="2:8" s="15" customFormat="1">
      <c r="B130" s="21"/>
      <c r="C130" s="11"/>
      <c r="D130" s="13"/>
      <c r="E130" s="13"/>
      <c r="F130" s="13"/>
      <c r="G130" s="14"/>
      <c r="H130" s="39"/>
    </row>
    <row r="131" spans="2:8" s="15" customFormat="1">
      <c r="B131" s="21"/>
      <c r="C131" s="11"/>
      <c r="D131" s="13"/>
      <c r="E131" s="13"/>
      <c r="F131" s="13"/>
      <c r="G131" s="14"/>
      <c r="H131" s="39"/>
    </row>
    <row r="132" spans="2:8" s="15" customFormat="1">
      <c r="B132" s="12"/>
      <c r="C132" s="11"/>
      <c r="D132" s="13"/>
      <c r="E132" s="13"/>
      <c r="F132" s="13"/>
      <c r="G132" s="14"/>
      <c r="H132" s="39"/>
    </row>
  </sheetData>
  <mergeCells count="16">
    <mergeCell ref="H46:H57"/>
    <mergeCell ref="B9:B12"/>
    <mergeCell ref="E9:E10"/>
    <mergeCell ref="C9:C10"/>
    <mergeCell ref="D9:D10"/>
    <mergeCell ref="G9:G10"/>
    <mergeCell ref="C11:C12"/>
    <mergeCell ref="D11:D12"/>
    <mergeCell ref="E11:E12"/>
    <mergeCell ref="F11:F12"/>
    <mergeCell ref="G11:G12"/>
    <mergeCell ref="D4:G4"/>
    <mergeCell ref="H9:H12"/>
    <mergeCell ref="A7:G7"/>
    <mergeCell ref="A9:A10"/>
    <mergeCell ref="F9:F10"/>
  </mergeCells>
  <pageMargins left="0.23622047244094491" right="3.937007874015748E-2" top="0.15748031496062992" bottom="0.19685039370078741" header="0.31496062992125984" footer="0.11811023622047245"/>
  <pageSetup paperSize="9" scale="74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месяцев 2019</vt:lpstr>
      <vt:lpstr>'3 месяцев 2019'!Заголовки_для_печати</vt:lpstr>
    </vt:vector>
  </TitlesOfParts>
  <Company>COMPTEX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ОДомрачева</cp:lastModifiedBy>
  <cp:lastPrinted>2018-09-05T02:06:24Z</cp:lastPrinted>
  <dcterms:created xsi:type="dcterms:W3CDTF">2010-04-08T01:53:54Z</dcterms:created>
  <dcterms:modified xsi:type="dcterms:W3CDTF">2019-07-02T00:19:21Z</dcterms:modified>
</cp:coreProperties>
</file>