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505"/>
  </bookViews>
  <sheets>
    <sheet name="Доходы консолидированный бюджет" sheetId="1" r:id="rId1"/>
  </sheets>
  <definedNames>
    <definedName name="_xlnm.Print_Area" localSheetId="0">'Доходы консолидированный бюджет'!$A$1:$L$50</definedName>
  </definedNames>
  <calcPr calcId="145621"/>
</workbook>
</file>

<file path=xl/calcChain.xml><?xml version="1.0" encoding="utf-8"?>
<calcChain xmlns="http://schemas.openxmlformats.org/spreadsheetml/2006/main">
  <c r="L49" i="1" l="1"/>
  <c r="K49" i="1"/>
  <c r="L48" i="1"/>
  <c r="K48" i="1"/>
  <c r="L47" i="1"/>
  <c r="K47" i="1"/>
  <c r="K44" i="1"/>
  <c r="K43" i="1"/>
  <c r="K42" i="1"/>
  <c r="K41" i="1"/>
  <c r="K40" i="1"/>
  <c r="K39" i="1"/>
  <c r="K38" i="1"/>
  <c r="K31" i="1"/>
  <c r="K30" i="1"/>
  <c r="K29" i="1"/>
  <c r="K28" i="1"/>
  <c r="K27" i="1"/>
  <c r="K26" i="1"/>
  <c r="K25" i="1"/>
  <c r="K24" i="1"/>
  <c r="K23" i="1"/>
  <c r="K22" i="1"/>
  <c r="K20" i="1"/>
  <c r="K19" i="1"/>
  <c r="K18" i="1"/>
  <c r="K17" i="1"/>
  <c r="K16" i="1"/>
  <c r="K15" i="1"/>
  <c r="K14" i="1"/>
  <c r="K12" i="1"/>
  <c r="K11" i="1"/>
  <c r="K10" i="1"/>
  <c r="K9" i="1"/>
  <c r="K8" i="1"/>
  <c r="K7" i="1"/>
  <c r="K6" i="1"/>
  <c r="K5" i="1"/>
  <c r="K4" i="1"/>
  <c r="I21" i="1"/>
  <c r="J16" i="1"/>
  <c r="I16" i="1"/>
  <c r="J11" i="1"/>
  <c r="I11" i="1"/>
  <c r="I10" i="1" s="1"/>
  <c r="H49" i="1"/>
  <c r="G49" i="1"/>
  <c r="H48" i="1"/>
  <c r="G48" i="1"/>
  <c r="H47" i="1"/>
  <c r="G47" i="1"/>
  <c r="G44" i="1"/>
  <c r="H43" i="1"/>
  <c r="G43" i="1"/>
  <c r="H42" i="1"/>
  <c r="G42" i="1"/>
  <c r="G41" i="1"/>
  <c r="G40" i="1"/>
  <c r="H31" i="1"/>
  <c r="G31" i="1"/>
  <c r="H30" i="1"/>
  <c r="G30" i="1"/>
  <c r="G29" i="1"/>
  <c r="H29" i="1"/>
  <c r="H28" i="1"/>
  <c r="H26" i="1"/>
  <c r="G26" i="1"/>
  <c r="G25" i="1"/>
  <c r="G24" i="1"/>
  <c r="G23" i="1"/>
  <c r="H22" i="1"/>
  <c r="G22" i="1"/>
  <c r="H20" i="1"/>
  <c r="G20" i="1"/>
  <c r="H19" i="1"/>
  <c r="G19" i="1"/>
  <c r="H18" i="1"/>
  <c r="G18" i="1"/>
  <c r="H17" i="1"/>
  <c r="G17" i="1"/>
  <c r="H15" i="1"/>
  <c r="G15" i="1"/>
  <c r="H14" i="1"/>
  <c r="G14" i="1"/>
  <c r="H12" i="1"/>
  <c r="G12" i="1"/>
  <c r="H9" i="1"/>
  <c r="G9" i="1"/>
  <c r="H8" i="1"/>
  <c r="G8" i="1"/>
  <c r="D39" i="1"/>
  <c r="D38" i="1" s="1"/>
  <c r="E39" i="1"/>
  <c r="E38" i="1" s="1"/>
  <c r="F39" i="1"/>
  <c r="C39" i="1"/>
  <c r="C38" i="1" s="1"/>
  <c r="D11" i="1"/>
  <c r="E11" i="1"/>
  <c r="F11" i="1"/>
  <c r="C11" i="1"/>
  <c r="F38" i="1" l="1"/>
  <c r="H11" i="1"/>
  <c r="G11" i="1"/>
  <c r="J39" i="1" l="1"/>
  <c r="I39" i="1"/>
  <c r="L9" i="1"/>
  <c r="I6" i="1" l="1"/>
  <c r="J38" i="1"/>
  <c r="I27" i="1"/>
  <c r="J10" i="1"/>
  <c r="I7" i="1"/>
  <c r="G28" i="1"/>
  <c r="H38" i="1" l="1"/>
  <c r="G38" i="1"/>
  <c r="I38" i="1"/>
  <c r="I5" i="1"/>
  <c r="G39" i="1"/>
  <c r="E27" i="1"/>
  <c r="E21" i="1"/>
  <c r="E16" i="1"/>
  <c r="E7" i="1"/>
  <c r="C7" i="1"/>
  <c r="C10" i="1"/>
  <c r="C16" i="1"/>
  <c r="C21" i="1"/>
  <c r="C27" i="1"/>
  <c r="K21" i="1" l="1"/>
  <c r="G21" i="1"/>
  <c r="G16" i="1"/>
  <c r="G7" i="1"/>
  <c r="G27" i="1"/>
  <c r="I4" i="1"/>
  <c r="E10" i="1"/>
  <c r="C6" i="1"/>
  <c r="C5" i="1" s="1"/>
  <c r="C4" i="1" s="1"/>
  <c r="G10" i="1" l="1"/>
  <c r="E6" i="1"/>
  <c r="G6" i="1" l="1"/>
  <c r="E5" i="1"/>
  <c r="L43" i="1"/>
  <c r="L42" i="1"/>
  <c r="L41" i="1"/>
  <c r="H41" i="1"/>
  <c r="L40" i="1"/>
  <c r="H40" i="1"/>
  <c r="L39" i="1"/>
  <c r="H39" i="1"/>
  <c r="L38" i="1"/>
  <c r="L31" i="1"/>
  <c r="L30" i="1"/>
  <c r="L29" i="1"/>
  <c r="L28" i="1"/>
  <c r="J27" i="1"/>
  <c r="F27" i="1"/>
  <c r="D27" i="1"/>
  <c r="L26" i="1"/>
  <c r="L25" i="1"/>
  <c r="H25" i="1"/>
  <c r="L24" i="1"/>
  <c r="H24" i="1"/>
  <c r="L23" i="1"/>
  <c r="H23" i="1"/>
  <c r="L22" i="1"/>
  <c r="J21" i="1"/>
  <c r="F21" i="1"/>
  <c r="D21" i="1"/>
  <c r="L20" i="1"/>
  <c r="L19" i="1"/>
  <c r="L18" i="1"/>
  <c r="L17" i="1"/>
  <c r="F16" i="1"/>
  <c r="D16" i="1"/>
  <c r="L15" i="1"/>
  <c r="L14" i="1"/>
  <c r="L12" i="1"/>
  <c r="D10" i="1"/>
  <c r="L8" i="1"/>
  <c r="J7" i="1"/>
  <c r="F7" i="1"/>
  <c r="D7" i="1"/>
  <c r="H27" i="1" l="1"/>
  <c r="H21" i="1"/>
  <c r="H16" i="1"/>
  <c r="G5" i="1"/>
  <c r="H7" i="1"/>
  <c r="L27" i="1"/>
  <c r="L16" i="1"/>
  <c r="J6" i="1"/>
  <c r="E4" i="1"/>
  <c r="F10" i="1"/>
  <c r="L7" i="1"/>
  <c r="D6" i="1"/>
  <c r="D5" i="1" s="1"/>
  <c r="D4" i="1" s="1"/>
  <c r="L11" i="1"/>
  <c r="L21" i="1"/>
  <c r="H10" i="1" l="1"/>
  <c r="G4" i="1"/>
  <c r="J5" i="1"/>
  <c r="L10" i="1"/>
  <c r="F6" i="1"/>
  <c r="L6" i="1" l="1"/>
  <c r="H6" i="1"/>
  <c r="J4" i="1"/>
  <c r="F5" i="1"/>
  <c r="F4" i="1" l="1"/>
  <c r="H4" i="1" s="1"/>
  <c r="H5" i="1"/>
  <c r="L5" i="1"/>
  <c r="L4" i="1" l="1"/>
</calcChain>
</file>

<file path=xl/sharedStrings.xml><?xml version="1.0" encoding="utf-8"?>
<sst xmlns="http://schemas.openxmlformats.org/spreadsheetml/2006/main" count="118" uniqueCount="89">
  <si>
    <t>Код бюджетной классификации (без указания кода главного администратора доходов бюджета)</t>
  </si>
  <si>
    <t>Наименование доходов</t>
  </si>
  <si>
    <t>ДОХОДЫ БЮДЖЕТА - ВСЕГО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</si>
  <si>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</si>
  <si>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</si>
  <si>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</si>
  <si>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</si>
  <si>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</si>
  <si>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</si>
  <si>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</si>
  <si>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</si>
  <si>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</si>
  <si>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</si>
  <si>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</si>
  <si>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</si>
  <si>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</si>
  <si>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</si>
  <si>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</si>
  <si>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</si>
  <si>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</si>
  <si>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</si>
  <si>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</si>
  <si>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</si>
  <si>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</si>
  <si>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</si>
  <si>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</si>
  <si>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</si>
  <si>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</si>
  <si>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</si>
  <si>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</si>
  <si>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</si>
  <si>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</si>
  <si>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</si>
  <si>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</si>
  <si>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</si>
  <si>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</si>
  <si>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</si>
  <si>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</si>
  <si>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</si>
  <si>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</si>
  <si>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</si>
  <si>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</si>
  <si>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</si>
  <si>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</si>
  <si>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</si>
  <si>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</si>
  <si>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</si>
  <si>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</si>
  <si>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</si>
  <si>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</si>
  <si>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</si>
  <si>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</si>
  <si>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</si>
  <si>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</si>
  <si>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</si>
  <si>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</si>
  <si>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</si>
  <si>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</si>
  <si>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</si>
  <si>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</si>
  <si>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</si>
  <si>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</si>
  <si>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</si>
  <si>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</si>
  <si>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Утвержденные бюджетные назначения консолидированный бюджет субъекта
(годовой план), тыс. руб.</t>
  </si>
  <si>
    <t>Утвержденные бюджетные назначения консолидированный бюджет субъекта и ТГВФ
(годовой план), тыс. руб.</t>
  </si>
  <si>
    <t>2 02 50000 00 0000 151</t>
  </si>
  <si>
    <t>Межбюджетные трансферты, передаваемые бюджетам государственных внебюджетных фондов</t>
  </si>
  <si>
    <t>Х</t>
  </si>
  <si>
    <t>2 02 90000 00 0000 151</t>
  </si>
  <si>
    <t>Прочие безвозмездные поступления от других бюджетов бюджетной системы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</si>
  <si>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</si>
  <si>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</si>
  <si>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2 18 00000 00 0000 000</t>
  </si>
  <si>
    <t>2 19 00000 00 0000 000</t>
  </si>
  <si>
    <t>2 07 00000 00 0000 000</t>
  </si>
  <si>
    <t>2 04 00000 00 0000 000</t>
  </si>
  <si>
    <t>2 03 00000 00 0000 000</t>
  </si>
  <si>
    <t>Фактически исполнено консолидированный бюджет субъекта и ТГВФ по состоянию на 01.07.2018 года, тыс. руб.</t>
  </si>
  <si>
    <t>Фактически исполнено консолидированный бюджет субъекта по состоянию на 01.07.2018 года, тыс. руб.</t>
  </si>
  <si>
    <t>% исполнения утвержденных бюджетных назначений консолидированного бюджета субъекта и ТГВФ по состоянию на 01.07.2018 года</t>
  </si>
  <si>
    <t>% исполнения утвержденных бюджетных назначений консолидированного бюджета субъекта по состоянию на 01.07.2018 года</t>
  </si>
  <si>
    <t>Фактически исполнено консолидированный бюджет субъекта и ТГВФ по состоянию на 01.07.2017 года, тыс. руб.</t>
  </si>
  <si>
    <t>Фактически исполнено консолидированный бюджет субъекта по состоянию на 01.07.2017 года, тыс. руб.</t>
  </si>
  <si>
    <t>Сведения об исполнении доходов консолидированного бюджета Забайкальского края по состоянию на 01.07.2018 года 
(в сравнении с запланированными значениями на 2018 год и исполнением на 01.07.2017 года)</t>
  </si>
  <si>
    <t>Акцизы на сидр, пуаре, медовуху</t>
  </si>
  <si>
    <t>Акцизы на пиво</t>
  </si>
  <si>
    <t>Акцизы на алкогольную продукцию</t>
  </si>
  <si>
    <t>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</si>
</sst>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>
      <alignment vertical="top" wrapText="1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65" fontId="10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view="pageBreakPreview" zoomScaleNormal="100" zoomScaleSheetLayoutView="100" workbookViewId="0">
      <selection activeCell="L3" sqref="L3"/>
    </sheetView>
  </sheetViews>
  <sheetFormatPr defaultRowHeight="15" x14ac:dyDescent="0.25"/>
  <cols>
    <col min="1" max="1" width="21.28515625" style="21" customWidth="1"/>
    <col min="2" max="2" width="33.5703125" style="21" customWidth="1"/>
    <col min="3" max="3" width="17.7109375" style="21" customWidth="1"/>
    <col min="4" max="5" width="17.42578125" style="21" customWidth="1"/>
    <col min="6" max="6" width="17" style="21" customWidth="1"/>
    <col min="7" max="7" width="17.7109375" style="21" customWidth="1"/>
    <col min="8" max="8" width="18" style="21" customWidth="1"/>
    <col min="9" max="9" width="17.85546875" style="21" customWidth="1"/>
    <col min="10" max="10" width="18" style="21" customWidth="1"/>
    <col min="11" max="12" width="17.7109375" style="21" customWidth="1"/>
    <col min="13" max="16384" width="9.140625" style="21"/>
  </cols>
  <sheetData>
    <row r="1" spans="1:12" ht="41.25" customHeight="1" x14ac:dyDescent="0.3">
      <c r="A1" s="22" t="s">
        <v>84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L2" s="23" t="s">
        <v>88</v>
      </c>
    </row>
    <row r="3" spans="1:12" ht="147.75" customHeight="1" x14ac:dyDescent="0.25">
      <c r="A3" s="1" t="s">
        <v>0</v>
      </c>
      <c r="B3" s="1" t="s">
        <v>1</v>
      </c>
      <c r="C3" s="1" t="s">
        <v>65</v>
      </c>
      <c r="D3" s="1" t="s">
        <v>64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71</v>
      </c>
      <c r="L3" s="1" t="s">
        <v>72</v>
      </c>
    </row>
    <row r="4" spans="1:12" x14ac:dyDescent="0.25">
      <c r="A4" s="2"/>
      <c r="B4" s="3" t="s">
        <v>2</v>
      </c>
      <c r="C4" s="4">
        <f>C5+C38</f>
        <v>82625372.985269994</v>
      </c>
      <c r="D4" s="4">
        <f>D5+D38</f>
        <v>65986526.685269997</v>
      </c>
      <c r="E4" s="4">
        <f t="shared" ref="E4:J4" si="0">E5+E38</f>
        <v>40421080.907069996</v>
      </c>
      <c r="F4" s="4">
        <f t="shared" si="0"/>
        <v>32113231.616889998</v>
      </c>
      <c r="G4" s="4">
        <f t="shared" ref="G4:G12" si="1">E4/C4*100</f>
        <v>48.920905826683587</v>
      </c>
      <c r="H4" s="4">
        <f t="shared" ref="H4:H12" si="2">F4/D4*100</f>
        <v>48.666346343788625</v>
      </c>
      <c r="I4" s="4">
        <f t="shared" si="0"/>
        <v>34553551.455469996</v>
      </c>
      <c r="J4" s="4">
        <f t="shared" si="0"/>
        <v>27731212.518319998</v>
      </c>
      <c r="K4" s="5">
        <f>E4/I4*100</f>
        <v>116.98097360313781</v>
      </c>
      <c r="L4" s="5">
        <f>F4/J4*100</f>
        <v>115.80175802148975</v>
      </c>
    </row>
    <row r="5" spans="1:12" ht="25.5" x14ac:dyDescent="0.25">
      <c r="A5" s="2" t="s">
        <v>3</v>
      </c>
      <c r="B5" s="3" t="s">
        <v>4</v>
      </c>
      <c r="C5" s="4">
        <f>C6+C31</f>
        <v>42308365.59629</v>
      </c>
      <c r="D5" s="4">
        <f>D6+D31</f>
        <v>42168865.59629</v>
      </c>
      <c r="E5" s="4">
        <f>E6+E31</f>
        <v>20270432.103</v>
      </c>
      <c r="F5" s="4">
        <f>F6+F31</f>
        <v>20197205.609919999</v>
      </c>
      <c r="G5" s="4">
        <f t="shared" si="1"/>
        <v>47.911167962436025</v>
      </c>
      <c r="H5" s="4">
        <f t="shared" si="2"/>
        <v>47.896013621236563</v>
      </c>
      <c r="I5" s="4">
        <f t="shared" ref="I5:J5" si="3">I6+I31</f>
        <v>18994199.302019995</v>
      </c>
      <c r="J5" s="4">
        <f t="shared" si="3"/>
        <v>18918277.296619996</v>
      </c>
      <c r="K5" s="5">
        <f t="shared" ref="K5:K12" si="4">E5/I5*100</f>
        <v>106.7190660721575</v>
      </c>
      <c r="L5" s="5">
        <f t="shared" ref="K5:L31" si="5">F5/J5*100</f>
        <v>106.76027892628733</v>
      </c>
    </row>
    <row r="6" spans="1:12" x14ac:dyDescent="0.25">
      <c r="A6" s="6"/>
      <c r="B6" s="7" t="s">
        <v>5</v>
      </c>
      <c r="C6" s="4">
        <f>C7+C10+C16+C21+C27+C30</f>
        <v>40026010.248259999</v>
      </c>
      <c r="D6" s="4">
        <f>D7+D10+D16+D21+D27+D30</f>
        <v>40026010.248259999</v>
      </c>
      <c r="E6" s="4">
        <f>E7+E10+E16+E21+E27+E30</f>
        <v>18970968.866459999</v>
      </c>
      <c r="F6" s="4">
        <f>F7+F10+F16+F21+F27+F30</f>
        <v>18970968.866459999</v>
      </c>
      <c r="G6" s="4">
        <f t="shared" si="1"/>
        <v>47.396602231382026</v>
      </c>
      <c r="H6" s="4">
        <f t="shared" si="2"/>
        <v>47.396602231382026</v>
      </c>
      <c r="I6" s="4">
        <f>I8+I9+I11+I17+I18+I19+I20+I22+I23+I24+I25+I26+I28+I29+I30</f>
        <v>17999920.371399995</v>
      </c>
      <c r="J6" s="4">
        <f t="shared" ref="J6" si="6">J7+J10+J16+J21+J27+J30</f>
        <v>17999920.371399995</v>
      </c>
      <c r="K6" s="5">
        <f t="shared" si="4"/>
        <v>105.39473772674516</v>
      </c>
      <c r="L6" s="5">
        <f t="shared" si="5"/>
        <v>105.39473772674516</v>
      </c>
    </row>
    <row r="7" spans="1:12" x14ac:dyDescent="0.25">
      <c r="A7" s="2" t="s">
        <v>6</v>
      </c>
      <c r="B7" s="3" t="s">
        <v>7</v>
      </c>
      <c r="C7" s="4">
        <f>C8+C9</f>
        <v>26879902.790750001</v>
      </c>
      <c r="D7" s="4">
        <f>D8+D9</f>
        <v>26879902.790750001</v>
      </c>
      <c r="E7" s="4">
        <f>E8+E9</f>
        <v>12923985.68282</v>
      </c>
      <c r="F7" s="4">
        <f>F8+F9</f>
        <v>12923985.68282</v>
      </c>
      <c r="G7" s="4">
        <f t="shared" si="1"/>
        <v>48.080477758526136</v>
      </c>
      <c r="H7" s="4">
        <f t="shared" si="2"/>
        <v>48.080477758526136</v>
      </c>
      <c r="I7" s="4">
        <f t="shared" ref="I7:J7" si="7">I8+I9</f>
        <v>12552897.305229999</v>
      </c>
      <c r="J7" s="4">
        <f t="shared" si="7"/>
        <v>12552897.305229999</v>
      </c>
      <c r="K7" s="5">
        <f t="shared" si="4"/>
        <v>102.95619703218151</v>
      </c>
      <c r="L7" s="5">
        <f t="shared" si="5"/>
        <v>102.95619703218151</v>
      </c>
    </row>
    <row r="8" spans="1:12" x14ac:dyDescent="0.25">
      <c r="A8" s="8" t="s">
        <v>8</v>
      </c>
      <c r="B8" s="9" t="s">
        <v>9</v>
      </c>
      <c r="C8" s="10">
        <v>7980175</v>
      </c>
      <c r="D8" s="10">
        <v>7980175</v>
      </c>
      <c r="E8" s="10">
        <v>4178441.2192500001</v>
      </c>
      <c r="F8" s="10">
        <v>4178441.2192500001</v>
      </c>
      <c r="G8" s="10">
        <f t="shared" si="1"/>
        <v>52.360270536047139</v>
      </c>
      <c r="H8" s="10">
        <f t="shared" si="2"/>
        <v>52.360270536047139</v>
      </c>
      <c r="I8" s="10">
        <v>4499126.0435300004</v>
      </c>
      <c r="J8" s="10">
        <v>4499126.0435300004</v>
      </c>
      <c r="K8" s="11">
        <f t="shared" si="4"/>
        <v>92.872286280106266</v>
      </c>
      <c r="L8" s="11">
        <f t="shared" si="5"/>
        <v>92.872286280106266</v>
      </c>
    </row>
    <row r="9" spans="1:12" x14ac:dyDescent="0.25">
      <c r="A9" s="12" t="s">
        <v>10</v>
      </c>
      <c r="B9" s="9" t="s">
        <v>11</v>
      </c>
      <c r="C9" s="10">
        <v>18899727.790750001</v>
      </c>
      <c r="D9" s="10">
        <v>18899727.790750001</v>
      </c>
      <c r="E9" s="10">
        <v>8745544.4635700006</v>
      </c>
      <c r="F9" s="10">
        <v>8745544.4635700006</v>
      </c>
      <c r="G9" s="10">
        <f t="shared" si="1"/>
        <v>46.273388486845242</v>
      </c>
      <c r="H9" s="10">
        <f t="shared" si="2"/>
        <v>46.273388486845242</v>
      </c>
      <c r="I9" s="10">
        <v>8053771.2616999997</v>
      </c>
      <c r="J9" s="10">
        <v>8053771.2616999997</v>
      </c>
      <c r="K9" s="11">
        <f t="shared" si="4"/>
        <v>108.5894319492255</v>
      </c>
      <c r="L9" s="11">
        <f>F9/J9*100</f>
        <v>108.5894319492255</v>
      </c>
    </row>
    <row r="10" spans="1:12" ht="51" x14ac:dyDescent="0.25">
      <c r="A10" s="2" t="s">
        <v>12</v>
      </c>
      <c r="B10" s="3" t="s">
        <v>13</v>
      </c>
      <c r="C10" s="4">
        <f>C11</f>
        <v>3055348.1569099999</v>
      </c>
      <c r="D10" s="4">
        <f>D11</f>
        <v>3055348.1569099999</v>
      </c>
      <c r="E10" s="4">
        <f>E11</f>
        <v>1481568.11552</v>
      </c>
      <c r="F10" s="4">
        <f>F11</f>
        <v>1481568.11552</v>
      </c>
      <c r="G10" s="4">
        <f t="shared" si="1"/>
        <v>48.490975150222198</v>
      </c>
      <c r="H10" s="4">
        <f t="shared" si="2"/>
        <v>48.490975150222198</v>
      </c>
      <c r="I10" s="4">
        <f>I11</f>
        <v>1355622.58972</v>
      </c>
      <c r="J10" s="4">
        <f>J11</f>
        <v>1355622.58972</v>
      </c>
      <c r="K10" s="11">
        <f t="shared" si="4"/>
        <v>109.29060394501198</v>
      </c>
      <c r="L10" s="11">
        <f t="shared" si="5"/>
        <v>109.29060394501198</v>
      </c>
    </row>
    <row r="11" spans="1:12" ht="38.25" x14ac:dyDescent="0.25">
      <c r="A11" s="12" t="s">
        <v>14</v>
      </c>
      <c r="B11" s="9" t="s">
        <v>15</v>
      </c>
      <c r="C11" s="10">
        <f>SUM(C12:C15)</f>
        <v>3055348.1569099999</v>
      </c>
      <c r="D11" s="10">
        <f t="shared" ref="D11:F11" si="8">SUM(D12:D15)</f>
        <v>3055348.1569099999</v>
      </c>
      <c r="E11" s="10">
        <f t="shared" si="8"/>
        <v>1481568.11552</v>
      </c>
      <c r="F11" s="10">
        <f t="shared" si="8"/>
        <v>1481568.11552</v>
      </c>
      <c r="G11" s="10">
        <f t="shared" si="1"/>
        <v>48.490975150222198</v>
      </c>
      <c r="H11" s="10">
        <f t="shared" si="2"/>
        <v>48.490975150222198</v>
      </c>
      <c r="I11" s="11">
        <f>SUM(I12:I15)</f>
        <v>1355622.58972</v>
      </c>
      <c r="J11" s="11">
        <f>SUM(J12:J15)</f>
        <v>1355622.58972</v>
      </c>
      <c r="K11" s="11">
        <f t="shared" si="4"/>
        <v>109.29060394501198</v>
      </c>
      <c r="L11" s="11">
        <f t="shared" si="5"/>
        <v>109.29060394501198</v>
      </c>
    </row>
    <row r="12" spans="1:12" x14ac:dyDescent="0.25">
      <c r="A12" s="12"/>
      <c r="B12" s="13" t="s">
        <v>86</v>
      </c>
      <c r="C12" s="10">
        <v>158410</v>
      </c>
      <c r="D12" s="10">
        <v>158410</v>
      </c>
      <c r="E12" s="10">
        <v>55976.8724</v>
      </c>
      <c r="F12" s="10">
        <v>55976.8724</v>
      </c>
      <c r="G12" s="10">
        <f t="shared" si="1"/>
        <v>35.336703743450535</v>
      </c>
      <c r="H12" s="10">
        <f t="shared" si="2"/>
        <v>35.336703743450535</v>
      </c>
      <c r="I12" s="10">
        <v>68964.570399999997</v>
      </c>
      <c r="J12" s="10">
        <v>68964.570399999997</v>
      </c>
      <c r="K12" s="11">
        <f t="shared" si="4"/>
        <v>81.167579345930363</v>
      </c>
      <c r="L12" s="11">
        <f t="shared" si="5"/>
        <v>81.167579345930363</v>
      </c>
    </row>
    <row r="13" spans="1:12" x14ac:dyDescent="0.25">
      <c r="A13" s="12"/>
      <c r="B13" s="19" t="s">
        <v>85</v>
      </c>
      <c r="C13" s="10">
        <v>0</v>
      </c>
      <c r="D13" s="10">
        <v>0</v>
      </c>
      <c r="E13" s="10">
        <v>0</v>
      </c>
      <c r="F13" s="10">
        <v>0</v>
      </c>
      <c r="G13" s="10" t="s">
        <v>68</v>
      </c>
      <c r="H13" s="10" t="s">
        <v>68</v>
      </c>
      <c r="I13" s="10">
        <v>163.80000000000001</v>
      </c>
      <c r="J13" s="10">
        <v>163.80000000000001</v>
      </c>
      <c r="K13" s="11" t="s">
        <v>68</v>
      </c>
      <c r="L13" s="11" t="s">
        <v>68</v>
      </c>
    </row>
    <row r="14" spans="1:12" x14ac:dyDescent="0.25">
      <c r="A14" s="12"/>
      <c r="B14" s="20" t="s">
        <v>87</v>
      </c>
      <c r="C14" s="10">
        <v>226558.8</v>
      </c>
      <c r="D14" s="10">
        <v>226558.8</v>
      </c>
      <c r="E14" s="10">
        <v>110348.93616</v>
      </c>
      <c r="F14" s="10">
        <v>110348.93616</v>
      </c>
      <c r="G14" s="10">
        <f t="shared" ref="G14:G22" si="9">E14/C14*100</f>
        <v>48.706532767652369</v>
      </c>
      <c r="H14" s="10">
        <f t="shared" ref="H14:H22" si="10">F14/D14*100</f>
        <v>48.706532767652369</v>
      </c>
      <c r="I14" s="10">
        <v>41867.388899999998</v>
      </c>
      <c r="J14" s="10">
        <v>41867.388899999998</v>
      </c>
      <c r="K14" s="11">
        <f t="shared" ref="K14:K20" si="11">E14/I14*100</f>
        <v>263.56775299163689</v>
      </c>
      <c r="L14" s="11">
        <f t="shared" si="5"/>
        <v>263.56775299163689</v>
      </c>
    </row>
    <row r="15" spans="1:12" x14ac:dyDescent="0.25">
      <c r="A15" s="12"/>
      <c r="B15" s="20" t="s">
        <v>16</v>
      </c>
      <c r="C15" s="10">
        <v>2670379.3569100001</v>
      </c>
      <c r="D15" s="10">
        <v>2670379.3569100001</v>
      </c>
      <c r="E15" s="10">
        <v>1315242.30696</v>
      </c>
      <c r="F15" s="10">
        <v>1315242.30696</v>
      </c>
      <c r="G15" s="10">
        <f t="shared" si="9"/>
        <v>49.253013567402576</v>
      </c>
      <c r="H15" s="10">
        <f t="shared" si="10"/>
        <v>49.253013567402576</v>
      </c>
      <c r="I15" s="10">
        <v>1244626.83042</v>
      </c>
      <c r="J15" s="10">
        <v>1244626.83042</v>
      </c>
      <c r="K15" s="11">
        <f t="shared" si="11"/>
        <v>105.67362640866185</v>
      </c>
      <c r="L15" s="11">
        <f t="shared" si="5"/>
        <v>105.67362640866185</v>
      </c>
    </row>
    <row r="16" spans="1:12" ht="25.5" x14ac:dyDescent="0.25">
      <c r="A16" s="2" t="s">
        <v>17</v>
      </c>
      <c r="B16" s="3" t="s">
        <v>18</v>
      </c>
      <c r="C16" s="4">
        <f>C17+C18+C19+C20</f>
        <v>1821469.96642</v>
      </c>
      <c r="D16" s="4">
        <f>D17+D18+D19+D20</f>
        <v>1821469.96642</v>
      </c>
      <c r="E16" s="4">
        <f>E17+E18+E19+E20</f>
        <v>1065478.9674499999</v>
      </c>
      <c r="F16" s="4">
        <f>F17+F18+F19+F20</f>
        <v>1065478.9674499999</v>
      </c>
      <c r="G16" s="4">
        <f t="shared" si="9"/>
        <v>58.495555078744488</v>
      </c>
      <c r="H16" s="4">
        <f t="shared" si="10"/>
        <v>58.495555078744488</v>
      </c>
      <c r="I16" s="4">
        <f>SUM(I17:I20)</f>
        <v>961167.22826</v>
      </c>
      <c r="J16" s="4">
        <f>SUM(J17:J20)</f>
        <v>961167.22826</v>
      </c>
      <c r="K16" s="5">
        <f t="shared" si="11"/>
        <v>110.85261088008956</v>
      </c>
      <c r="L16" s="5">
        <f t="shared" si="5"/>
        <v>110.85261088008956</v>
      </c>
    </row>
    <row r="17" spans="1:12" ht="38.25" x14ac:dyDescent="0.25">
      <c r="A17" s="12" t="s">
        <v>19</v>
      </c>
      <c r="B17" s="9" t="s">
        <v>20</v>
      </c>
      <c r="C17" s="10">
        <v>1272177</v>
      </c>
      <c r="D17" s="10">
        <v>1272177</v>
      </c>
      <c r="E17" s="10">
        <v>792142.17082999996</v>
      </c>
      <c r="F17" s="10">
        <v>792142.17082999996</v>
      </c>
      <c r="G17" s="10">
        <f t="shared" si="9"/>
        <v>62.266663430481763</v>
      </c>
      <c r="H17" s="10">
        <f t="shared" si="10"/>
        <v>62.266663430481763</v>
      </c>
      <c r="I17" s="10">
        <v>684520.18391000002</v>
      </c>
      <c r="J17" s="10">
        <v>684520.18391000002</v>
      </c>
      <c r="K17" s="11">
        <f t="shared" si="11"/>
        <v>115.7222517976402</v>
      </c>
      <c r="L17" s="11">
        <f t="shared" si="5"/>
        <v>115.7222517976402</v>
      </c>
    </row>
    <row r="18" spans="1:12" ht="25.5" x14ac:dyDescent="0.25">
      <c r="A18" s="8" t="s">
        <v>21</v>
      </c>
      <c r="B18" s="9" t="s">
        <v>22</v>
      </c>
      <c r="C18" s="10">
        <v>504985.2</v>
      </c>
      <c r="D18" s="10">
        <v>504985.2</v>
      </c>
      <c r="E18" s="10">
        <v>242283.44329</v>
      </c>
      <c r="F18" s="10">
        <v>242283.44329</v>
      </c>
      <c r="G18" s="10">
        <f t="shared" si="9"/>
        <v>47.978325560828317</v>
      </c>
      <c r="H18" s="10">
        <f t="shared" si="10"/>
        <v>47.978325560828317</v>
      </c>
      <c r="I18" s="10">
        <v>250233.22469999999</v>
      </c>
      <c r="J18" s="10">
        <v>250233.22469999999</v>
      </c>
      <c r="K18" s="11">
        <f t="shared" si="11"/>
        <v>96.823051207715977</v>
      </c>
      <c r="L18" s="11">
        <f t="shared" si="5"/>
        <v>96.823051207715977</v>
      </c>
    </row>
    <row r="19" spans="1:12" x14ac:dyDescent="0.25">
      <c r="A19" s="12" t="s">
        <v>23</v>
      </c>
      <c r="B19" s="9" t="s">
        <v>24</v>
      </c>
      <c r="C19" s="10">
        <v>6197.4664199999997</v>
      </c>
      <c r="D19" s="10">
        <v>6197.4664199999997</v>
      </c>
      <c r="E19" s="10">
        <v>6913.83788</v>
      </c>
      <c r="F19" s="10">
        <v>6913.83788</v>
      </c>
      <c r="G19" s="10">
        <f t="shared" si="9"/>
        <v>111.55910192087819</v>
      </c>
      <c r="H19" s="10">
        <f t="shared" si="10"/>
        <v>111.55910192087819</v>
      </c>
      <c r="I19" s="10">
        <v>4319.44416</v>
      </c>
      <c r="J19" s="10">
        <v>4319.44416</v>
      </c>
      <c r="K19" s="11">
        <f t="shared" si="11"/>
        <v>160.06313830898094</v>
      </c>
      <c r="L19" s="11">
        <f t="shared" si="5"/>
        <v>160.06313830898094</v>
      </c>
    </row>
    <row r="20" spans="1:12" ht="38.25" x14ac:dyDescent="0.25">
      <c r="A20" s="12" t="s">
        <v>25</v>
      </c>
      <c r="B20" s="9" t="s">
        <v>26</v>
      </c>
      <c r="C20" s="10">
        <v>38110.300000000003</v>
      </c>
      <c r="D20" s="10">
        <v>38110.300000000003</v>
      </c>
      <c r="E20" s="10">
        <v>24139.515449999999</v>
      </c>
      <c r="F20" s="10">
        <v>24139.515449999999</v>
      </c>
      <c r="G20" s="10">
        <f t="shared" si="9"/>
        <v>63.341184535414307</v>
      </c>
      <c r="H20" s="10">
        <f t="shared" si="10"/>
        <v>63.341184535414307</v>
      </c>
      <c r="I20" s="10">
        <v>22094.375489999999</v>
      </c>
      <c r="J20" s="10">
        <v>22094.375489999999</v>
      </c>
      <c r="K20" s="11">
        <f t="shared" si="11"/>
        <v>109.2563827428643</v>
      </c>
      <c r="L20" s="11">
        <f t="shared" si="5"/>
        <v>109.2563827428643</v>
      </c>
    </row>
    <row r="21" spans="1:12" x14ac:dyDescent="0.25">
      <c r="A21" s="2" t="s">
        <v>27</v>
      </c>
      <c r="B21" s="3" t="s">
        <v>28</v>
      </c>
      <c r="C21" s="4">
        <f>C22+C23+C24+C25+C26</f>
        <v>6506107.7741799997</v>
      </c>
      <c r="D21" s="4">
        <f>D22+D23+D24+D25+D26</f>
        <v>6506107.7741799997</v>
      </c>
      <c r="E21" s="4">
        <f>E22+E23+E24+E25+E26</f>
        <v>2902757.2264099997</v>
      </c>
      <c r="F21" s="4">
        <f>F22+F23+F24+F25+F26</f>
        <v>2902757.2264099997</v>
      </c>
      <c r="G21" s="4">
        <f t="shared" si="9"/>
        <v>44.615879834173974</v>
      </c>
      <c r="H21" s="4">
        <f t="shared" si="10"/>
        <v>44.615879834173974</v>
      </c>
      <c r="I21" s="4">
        <f>I22+I23+I24+I25+I26</f>
        <v>2508731.8406600002</v>
      </c>
      <c r="J21" s="4">
        <f t="shared" ref="J21" si="12">J22+J23+J24+J25+J26</f>
        <v>2508731.8406600002</v>
      </c>
      <c r="K21" s="5">
        <f t="shared" si="5"/>
        <v>115.70615796251617</v>
      </c>
      <c r="L21" s="5">
        <f t="shared" si="5"/>
        <v>115.70615796251617</v>
      </c>
    </row>
    <row r="22" spans="1:12" x14ac:dyDescent="0.25">
      <c r="A22" s="12" t="s">
        <v>29</v>
      </c>
      <c r="B22" s="9" t="s">
        <v>30</v>
      </c>
      <c r="C22" s="10">
        <v>183647.50093000001</v>
      </c>
      <c r="D22" s="10">
        <v>183647.50093000001</v>
      </c>
      <c r="E22" s="10">
        <v>28083.534</v>
      </c>
      <c r="F22" s="10">
        <v>28083.534</v>
      </c>
      <c r="G22" s="10">
        <f t="shared" si="9"/>
        <v>15.292086120303077</v>
      </c>
      <c r="H22" s="10">
        <f t="shared" si="10"/>
        <v>15.292086120303077</v>
      </c>
      <c r="I22" s="10">
        <v>21754.281080000001</v>
      </c>
      <c r="J22" s="10">
        <v>21754.281080000001</v>
      </c>
      <c r="K22" s="11">
        <f t="shared" ref="K22:K31" si="13">E22/I22*100</f>
        <v>129.0942867600385</v>
      </c>
      <c r="L22" s="11">
        <f t="shared" si="5"/>
        <v>129.0942867600385</v>
      </c>
    </row>
    <row r="23" spans="1:12" x14ac:dyDescent="0.25">
      <c r="A23" s="12" t="s">
        <v>31</v>
      </c>
      <c r="B23" s="9" t="s">
        <v>32</v>
      </c>
      <c r="C23" s="10">
        <v>5201473</v>
      </c>
      <c r="D23" s="10">
        <v>5201473</v>
      </c>
      <c r="E23" s="10">
        <v>2498113.5835899999</v>
      </c>
      <c r="F23" s="10">
        <v>2498113.5835899999</v>
      </c>
      <c r="G23" s="10">
        <f>E23/C23*100</f>
        <v>48.027041255236739</v>
      </c>
      <c r="H23" s="10">
        <f t="shared" ref="G23:H28" si="14">F23/D23*100</f>
        <v>48.027041255236739</v>
      </c>
      <c r="I23" s="10">
        <v>2087430.20976</v>
      </c>
      <c r="J23" s="10">
        <v>2087430.20976</v>
      </c>
      <c r="K23" s="11">
        <f t="shared" si="13"/>
        <v>119.67411278757041</v>
      </c>
      <c r="L23" s="11">
        <f t="shared" si="5"/>
        <v>119.67411278757041</v>
      </c>
    </row>
    <row r="24" spans="1:12" x14ac:dyDescent="0.25">
      <c r="A24" s="12" t="s">
        <v>33</v>
      </c>
      <c r="B24" s="9" t="s">
        <v>34</v>
      </c>
      <c r="C24" s="10">
        <v>664958</v>
      </c>
      <c r="D24" s="10">
        <v>664958</v>
      </c>
      <c r="E24" s="10">
        <v>158465.45613000001</v>
      </c>
      <c r="F24" s="10">
        <v>158465.45613000001</v>
      </c>
      <c r="G24" s="10">
        <f>E24/C24*100</f>
        <v>23.830897008532869</v>
      </c>
      <c r="H24" s="10">
        <f t="shared" si="14"/>
        <v>23.830897008532869</v>
      </c>
      <c r="I24" s="11">
        <v>158626.31679000001</v>
      </c>
      <c r="J24" s="11">
        <v>158626.31679000001</v>
      </c>
      <c r="K24" s="11">
        <f t="shared" si="13"/>
        <v>99.898591442293295</v>
      </c>
      <c r="L24" s="11">
        <f t="shared" si="5"/>
        <v>99.898591442293295</v>
      </c>
    </row>
    <row r="25" spans="1:12" x14ac:dyDescent="0.25">
      <c r="A25" s="12" t="s">
        <v>35</v>
      </c>
      <c r="B25" s="14" t="s">
        <v>36</v>
      </c>
      <c r="C25" s="10">
        <v>1192</v>
      </c>
      <c r="D25" s="10">
        <v>1192</v>
      </c>
      <c r="E25" s="10">
        <v>755</v>
      </c>
      <c r="F25" s="10">
        <v>755</v>
      </c>
      <c r="G25" s="10">
        <f>E25/C25*100</f>
        <v>63.338926174496649</v>
      </c>
      <c r="H25" s="10">
        <f t="shared" si="14"/>
        <v>63.338926174496649</v>
      </c>
      <c r="I25" s="10">
        <v>588</v>
      </c>
      <c r="J25" s="10">
        <v>588</v>
      </c>
      <c r="K25" s="11">
        <f t="shared" si="13"/>
        <v>128.40136054421768</v>
      </c>
      <c r="L25" s="11">
        <f t="shared" si="5"/>
        <v>128.40136054421768</v>
      </c>
    </row>
    <row r="26" spans="1:12" x14ac:dyDescent="0.25">
      <c r="A26" s="12" t="s">
        <v>37</v>
      </c>
      <c r="B26" s="9" t="s">
        <v>38</v>
      </c>
      <c r="C26" s="10">
        <v>454837.27325000003</v>
      </c>
      <c r="D26" s="10">
        <v>454837.27325000003</v>
      </c>
      <c r="E26" s="10">
        <v>217339.65268999999</v>
      </c>
      <c r="F26" s="10">
        <v>217339.65268999999</v>
      </c>
      <c r="G26" s="10">
        <f>E26/C26*100</f>
        <v>47.784046179201297</v>
      </c>
      <c r="H26" s="10">
        <f t="shared" ref="H26:H31" si="15">F26/D26*100</f>
        <v>47.784046179201297</v>
      </c>
      <c r="I26" s="11">
        <v>240333.03302999999</v>
      </c>
      <c r="J26" s="11">
        <v>240333.03302999999</v>
      </c>
      <c r="K26" s="11">
        <f t="shared" si="13"/>
        <v>90.432700802669174</v>
      </c>
      <c r="L26" s="11">
        <f t="shared" si="5"/>
        <v>90.432700802669174</v>
      </c>
    </row>
    <row r="27" spans="1:12" ht="25.5" x14ac:dyDescent="0.25">
      <c r="A27" s="12" t="s">
        <v>39</v>
      </c>
      <c r="B27" s="3" t="s">
        <v>40</v>
      </c>
      <c r="C27" s="4">
        <f>C28+C29</f>
        <v>1490473</v>
      </c>
      <c r="D27" s="4">
        <f>D28+D29</f>
        <v>1490473</v>
      </c>
      <c r="E27" s="4">
        <f>E28+E29</f>
        <v>454165.80054999999</v>
      </c>
      <c r="F27" s="4">
        <f>F28+F29</f>
        <v>454165.80054999999</v>
      </c>
      <c r="G27" s="4">
        <f t="shared" si="14"/>
        <v>30.471253122330964</v>
      </c>
      <c r="H27" s="4">
        <f t="shared" si="15"/>
        <v>30.471253122330964</v>
      </c>
      <c r="I27" s="4">
        <f t="shared" ref="I27:J27" si="16">I28+I29</f>
        <v>501306.40332000004</v>
      </c>
      <c r="J27" s="4">
        <f t="shared" si="16"/>
        <v>501306.40332000004</v>
      </c>
      <c r="K27" s="5">
        <f t="shared" si="13"/>
        <v>90.596449106214848</v>
      </c>
      <c r="L27" s="5">
        <f t="shared" si="5"/>
        <v>90.596449106214848</v>
      </c>
    </row>
    <row r="28" spans="1:12" ht="25.5" customHeight="1" x14ac:dyDescent="0.25">
      <c r="A28" s="12" t="s">
        <v>41</v>
      </c>
      <c r="B28" s="9" t="s">
        <v>42</v>
      </c>
      <c r="C28" s="10">
        <v>1481351</v>
      </c>
      <c r="D28" s="10">
        <v>1481351</v>
      </c>
      <c r="E28" s="10">
        <v>453815.91781000001</v>
      </c>
      <c r="F28" s="10">
        <v>453815.91781000001</v>
      </c>
      <c r="G28" s="10">
        <f t="shared" si="14"/>
        <v>30.635272653813985</v>
      </c>
      <c r="H28" s="10">
        <f t="shared" si="15"/>
        <v>30.635272653813985</v>
      </c>
      <c r="I28" s="10">
        <v>500865.16366000002</v>
      </c>
      <c r="J28" s="10">
        <v>500865.16366000002</v>
      </c>
      <c r="K28" s="11">
        <f t="shared" si="13"/>
        <v>90.606404824365413</v>
      </c>
      <c r="L28" s="11">
        <f t="shared" si="5"/>
        <v>90.606404824365413</v>
      </c>
    </row>
    <row r="29" spans="1:12" ht="51" x14ac:dyDescent="0.25">
      <c r="A29" s="12" t="s">
        <v>43</v>
      </c>
      <c r="B29" s="9" t="s">
        <v>44</v>
      </c>
      <c r="C29" s="10">
        <v>9122</v>
      </c>
      <c r="D29" s="10">
        <v>9122</v>
      </c>
      <c r="E29" s="10">
        <v>349.88274000000001</v>
      </c>
      <c r="F29" s="10">
        <v>349.88274000000001</v>
      </c>
      <c r="G29" s="10">
        <f>E29/C29*100</f>
        <v>3.8355924139443109</v>
      </c>
      <c r="H29" s="10">
        <f t="shared" si="15"/>
        <v>3.8355924139443109</v>
      </c>
      <c r="I29" s="10">
        <v>441.23966000000001</v>
      </c>
      <c r="J29" s="10">
        <v>441.23966000000001</v>
      </c>
      <c r="K29" s="11">
        <f t="shared" si="13"/>
        <v>79.295396973155135</v>
      </c>
      <c r="L29" s="11">
        <f t="shared" si="5"/>
        <v>79.295396973155135</v>
      </c>
    </row>
    <row r="30" spans="1:12" x14ac:dyDescent="0.25">
      <c r="A30" s="2"/>
      <c r="B30" s="3" t="s">
        <v>45</v>
      </c>
      <c r="C30" s="5">
        <v>272708.56</v>
      </c>
      <c r="D30" s="5">
        <v>272708.56</v>
      </c>
      <c r="E30" s="5">
        <v>143013.07371</v>
      </c>
      <c r="F30" s="5">
        <v>143013.07371</v>
      </c>
      <c r="G30" s="4">
        <f>E30/C30*100</f>
        <v>52.441725228573688</v>
      </c>
      <c r="H30" s="4">
        <f t="shared" si="15"/>
        <v>52.441725228573688</v>
      </c>
      <c r="I30" s="5">
        <v>120195.00421</v>
      </c>
      <c r="J30" s="5">
        <v>120195.00421</v>
      </c>
      <c r="K30" s="5">
        <f t="shared" si="13"/>
        <v>118.98420791277911</v>
      </c>
      <c r="L30" s="5">
        <f t="shared" si="5"/>
        <v>118.98420791277911</v>
      </c>
    </row>
    <row r="31" spans="1:12" ht="14.25" customHeight="1" x14ac:dyDescent="0.25">
      <c r="A31" s="2"/>
      <c r="B31" s="3" t="s">
        <v>46</v>
      </c>
      <c r="C31" s="5">
        <v>2282355.34803</v>
      </c>
      <c r="D31" s="5">
        <v>2142855.34803</v>
      </c>
      <c r="E31" s="5">
        <v>1299463.23654</v>
      </c>
      <c r="F31" s="5">
        <v>1226236.74346</v>
      </c>
      <c r="G31" s="4">
        <f>E31/C31*100</f>
        <v>56.935184858993281</v>
      </c>
      <c r="H31" s="4">
        <f t="shared" si="15"/>
        <v>57.2244292918475</v>
      </c>
      <c r="I31" s="4">
        <v>994278.93062</v>
      </c>
      <c r="J31" s="5">
        <v>918356.92521999998</v>
      </c>
      <c r="K31" s="5">
        <f t="shared" si="13"/>
        <v>130.69403328598113</v>
      </c>
      <c r="L31" s="5">
        <f t="shared" si="5"/>
        <v>133.52507176512498</v>
      </c>
    </row>
    <row r="32" spans="1:12" hidden="1" x14ac:dyDescent="0.25">
      <c r="A32" s="2" t="s">
        <v>47</v>
      </c>
      <c r="B32" s="3" t="s">
        <v>48</v>
      </c>
      <c r="C32" s="15"/>
      <c r="D32" s="15"/>
      <c r="E32" s="15"/>
      <c r="F32" s="15"/>
      <c r="G32" s="5"/>
      <c r="H32" s="5"/>
      <c r="I32" s="5"/>
      <c r="J32" s="15"/>
      <c r="K32" s="5"/>
      <c r="L32" s="5"/>
    </row>
    <row r="33" spans="1:12" ht="51" hidden="1" x14ac:dyDescent="0.25">
      <c r="A33" s="2" t="s">
        <v>49</v>
      </c>
      <c r="B33" s="3" t="s">
        <v>50</v>
      </c>
      <c r="C33" s="15"/>
      <c r="D33" s="15"/>
      <c r="E33" s="15"/>
      <c r="F33" s="15"/>
      <c r="G33" s="5"/>
      <c r="H33" s="5"/>
      <c r="I33" s="5"/>
      <c r="J33" s="15"/>
      <c r="K33" s="5"/>
      <c r="L33" s="5"/>
    </row>
    <row r="34" spans="1:12" ht="25.5" hidden="1" x14ac:dyDescent="0.25">
      <c r="A34" s="12" t="s">
        <v>51</v>
      </c>
      <c r="B34" s="9" t="s">
        <v>52</v>
      </c>
      <c r="C34" s="16"/>
      <c r="D34" s="16"/>
      <c r="E34" s="16"/>
      <c r="F34" s="16"/>
      <c r="G34" s="11"/>
      <c r="H34" s="11"/>
      <c r="I34" s="11"/>
      <c r="J34" s="16"/>
      <c r="K34" s="11"/>
      <c r="L34" s="11"/>
    </row>
    <row r="35" spans="1:12" ht="38.25" hidden="1" x14ac:dyDescent="0.25">
      <c r="A35" s="12" t="s">
        <v>53</v>
      </c>
      <c r="B35" s="9" t="s">
        <v>54</v>
      </c>
      <c r="C35" s="16"/>
      <c r="D35" s="16"/>
      <c r="E35" s="16"/>
      <c r="F35" s="16"/>
      <c r="G35" s="11"/>
      <c r="H35" s="11"/>
      <c r="I35" s="11"/>
      <c r="J35" s="16"/>
      <c r="K35" s="11"/>
      <c r="L35" s="11"/>
    </row>
    <row r="36" spans="1:12" ht="25.5" hidden="1" x14ac:dyDescent="0.25">
      <c r="A36" s="12" t="s">
        <v>55</v>
      </c>
      <c r="B36" s="9" t="s">
        <v>56</v>
      </c>
      <c r="C36" s="16"/>
      <c r="D36" s="16"/>
      <c r="E36" s="16"/>
      <c r="F36" s="16"/>
      <c r="G36" s="11"/>
      <c r="H36" s="11"/>
      <c r="I36" s="11"/>
      <c r="J36" s="16"/>
      <c r="K36" s="11"/>
      <c r="L36" s="11"/>
    </row>
    <row r="37" spans="1:12" hidden="1" x14ac:dyDescent="0.25">
      <c r="A37" s="12" t="s">
        <v>57</v>
      </c>
      <c r="B37" s="9" t="s">
        <v>58</v>
      </c>
      <c r="C37" s="16"/>
      <c r="D37" s="16"/>
      <c r="E37" s="16"/>
      <c r="F37" s="16"/>
      <c r="G37" s="11"/>
      <c r="H37" s="11"/>
      <c r="I37" s="11"/>
      <c r="J37" s="16"/>
      <c r="K37" s="11"/>
      <c r="L37" s="11"/>
    </row>
    <row r="38" spans="1:12" x14ac:dyDescent="0.25">
      <c r="A38" s="12" t="s">
        <v>47</v>
      </c>
      <c r="B38" s="17" t="s">
        <v>48</v>
      </c>
      <c r="C38" s="4">
        <f>C39+C46+C47+C48+C49+C50</f>
        <v>40317007.388979994</v>
      </c>
      <c r="D38" s="4">
        <f>D39+D46+D47+D48+D49+D50</f>
        <v>23817661.088979993</v>
      </c>
      <c r="E38" s="4">
        <f>E39+E46+E47+E48+E49+E50</f>
        <v>20150648.80407</v>
      </c>
      <c r="F38" s="4">
        <f>F39+F46+F47+F48+F49+F50</f>
        <v>11916026.00697</v>
      </c>
      <c r="G38" s="4">
        <f>E38/C38*100</f>
        <v>49.980517178906133</v>
      </c>
      <c r="H38" s="4">
        <f>F38/D38*100</f>
        <v>50.030210617462068</v>
      </c>
      <c r="I38" s="4">
        <f>I39+I46+I47+I48+I49+I50</f>
        <v>15559352.153449999</v>
      </c>
      <c r="J38" s="4">
        <f>J39+J46+J47+J48+J49+J50</f>
        <v>8812935.2217000015</v>
      </c>
      <c r="K38" s="4">
        <f>E38/I38*100</f>
        <v>129.50827647153653</v>
      </c>
      <c r="L38" s="4">
        <f>F38/J38*100</f>
        <v>135.21063876231938</v>
      </c>
    </row>
    <row r="39" spans="1:12" ht="51.75" x14ac:dyDescent="0.25">
      <c r="A39" s="12" t="s">
        <v>49</v>
      </c>
      <c r="B39" s="17" t="s">
        <v>50</v>
      </c>
      <c r="C39" s="4">
        <f>SUM(C40:C45)</f>
        <v>40314011.952439994</v>
      </c>
      <c r="D39" s="4">
        <f>SUM(D40:D45)</f>
        <v>23812665.652439997</v>
      </c>
      <c r="E39" s="4">
        <f>SUM(E40:E45)</f>
        <v>20229235.09773</v>
      </c>
      <c r="F39" s="4">
        <f>SUM(F40:F45)</f>
        <v>11995091.31433</v>
      </c>
      <c r="G39" s="4">
        <f t="shared" ref="G39:H41" si="17">E39/C39*100</f>
        <v>50.179166294823787</v>
      </c>
      <c r="H39" s="4">
        <f t="shared" si="17"/>
        <v>50.372736464726309</v>
      </c>
      <c r="I39" s="4">
        <f>I40+I41+I42+I43+I44+I45</f>
        <v>15552772.123330001</v>
      </c>
      <c r="J39" s="4">
        <f>J40+J41+J42+J43+J44+J45</f>
        <v>8785683.7201000005</v>
      </c>
      <c r="K39" s="4">
        <f t="shared" ref="K39:K44" si="18">E39/I39*100</f>
        <v>130.06835654323677</v>
      </c>
      <c r="L39" s="4">
        <f t="shared" ref="L39:L43" si="19">F39/J39*100</f>
        <v>136.52996962419073</v>
      </c>
    </row>
    <row r="40" spans="1:12" ht="26.25" x14ac:dyDescent="0.25">
      <c r="A40" s="12" t="s">
        <v>51</v>
      </c>
      <c r="B40" s="18" t="s">
        <v>52</v>
      </c>
      <c r="C40" s="10">
        <v>17379703.199999999</v>
      </c>
      <c r="D40" s="10">
        <v>17379703.199999999</v>
      </c>
      <c r="E40" s="10">
        <v>9487299.4053399991</v>
      </c>
      <c r="F40" s="10">
        <v>9487299.4053399991</v>
      </c>
      <c r="G40" s="10">
        <f>E40/C40*100</f>
        <v>54.588385636758161</v>
      </c>
      <c r="H40" s="10">
        <f t="shared" si="17"/>
        <v>54.588385636758161</v>
      </c>
      <c r="I40" s="10">
        <v>6055175.7999999998</v>
      </c>
      <c r="J40" s="10">
        <v>6055175.7999999998</v>
      </c>
      <c r="K40" s="10">
        <f t="shared" si="18"/>
        <v>156.68082511064335</v>
      </c>
      <c r="L40" s="10">
        <f t="shared" si="19"/>
        <v>156.68082511064335</v>
      </c>
    </row>
    <row r="41" spans="1:12" ht="39" x14ac:dyDescent="0.25">
      <c r="A41" s="12" t="s">
        <v>53</v>
      </c>
      <c r="B41" s="18" t="s">
        <v>54</v>
      </c>
      <c r="C41" s="10">
        <v>2052555.7263400001</v>
      </c>
      <c r="D41" s="10">
        <v>2052555.7263400001</v>
      </c>
      <c r="E41" s="10">
        <v>575902.71010000003</v>
      </c>
      <c r="F41" s="10">
        <v>575902.71010000003</v>
      </c>
      <c r="G41" s="10">
        <f>E41/C41*100</f>
        <v>28.05783554178657</v>
      </c>
      <c r="H41" s="10">
        <f t="shared" si="17"/>
        <v>28.05783554178657</v>
      </c>
      <c r="I41" s="10">
        <v>792289.28954000003</v>
      </c>
      <c r="J41" s="10">
        <v>792289.28954000003</v>
      </c>
      <c r="K41" s="10">
        <f t="shared" si="18"/>
        <v>72.688438137838119</v>
      </c>
      <c r="L41" s="10">
        <f t="shared" si="19"/>
        <v>72.688438137838119</v>
      </c>
    </row>
    <row r="42" spans="1:12" ht="26.25" x14ac:dyDescent="0.25">
      <c r="A42" s="12" t="s">
        <v>55</v>
      </c>
      <c r="B42" s="18" t="s">
        <v>56</v>
      </c>
      <c r="C42" s="10">
        <v>3652697.9</v>
      </c>
      <c r="D42" s="10">
        <v>3652697.9</v>
      </c>
      <c r="E42" s="10">
        <v>1653851.7017300001</v>
      </c>
      <c r="F42" s="10">
        <v>1653851.7017300001</v>
      </c>
      <c r="G42" s="10">
        <f>E42/C42*100</f>
        <v>45.277538603178769</v>
      </c>
      <c r="H42" s="10">
        <f>F42/D42*100</f>
        <v>45.277538603178769</v>
      </c>
      <c r="I42" s="10">
        <v>1439380.43356</v>
      </c>
      <c r="J42" s="10">
        <v>1439380.43356</v>
      </c>
      <c r="K42" s="10">
        <f t="shared" si="18"/>
        <v>114.90024896611601</v>
      </c>
      <c r="L42" s="10">
        <f t="shared" si="19"/>
        <v>114.90024896611601</v>
      </c>
    </row>
    <row r="43" spans="1:12" x14ac:dyDescent="0.25">
      <c r="A43" s="12" t="s">
        <v>57</v>
      </c>
      <c r="B43" s="18" t="s">
        <v>58</v>
      </c>
      <c r="C43" s="10">
        <v>727708.82609999995</v>
      </c>
      <c r="D43" s="10">
        <v>727708.82609999995</v>
      </c>
      <c r="E43" s="10">
        <v>278037.49716000003</v>
      </c>
      <c r="F43" s="10">
        <v>278037.49716000003</v>
      </c>
      <c r="G43" s="10">
        <f>E43/C43*100</f>
        <v>38.20724542398127</v>
      </c>
      <c r="H43" s="10">
        <f>F43/D43*100</f>
        <v>38.20724542398127</v>
      </c>
      <c r="I43" s="10">
        <v>480764.35700000002</v>
      </c>
      <c r="J43" s="10">
        <v>498764.35700000002</v>
      </c>
      <c r="K43" s="10">
        <f t="shared" si="18"/>
        <v>57.832385681619911</v>
      </c>
      <c r="L43" s="10">
        <f t="shared" si="19"/>
        <v>55.745261917342667</v>
      </c>
    </row>
    <row r="44" spans="1:12" ht="43.5" customHeight="1" x14ac:dyDescent="0.25">
      <c r="A44" s="12" t="s">
        <v>66</v>
      </c>
      <c r="B44" s="18" t="s">
        <v>67</v>
      </c>
      <c r="C44" s="10">
        <v>16501346.300000001</v>
      </c>
      <c r="D44" s="10">
        <v>0</v>
      </c>
      <c r="E44" s="10">
        <v>8234143.7834000001</v>
      </c>
      <c r="F44" s="10">
        <v>0</v>
      </c>
      <c r="G44" s="10">
        <f>E44/C44*100</f>
        <v>49.899830193855152</v>
      </c>
      <c r="H44" s="10" t="s">
        <v>68</v>
      </c>
      <c r="I44" s="10">
        <v>6785088.4032300003</v>
      </c>
      <c r="J44" s="10">
        <v>0</v>
      </c>
      <c r="K44" s="10">
        <f t="shared" si="18"/>
        <v>121.35647016006727</v>
      </c>
      <c r="L44" s="10" t="s">
        <v>68</v>
      </c>
    </row>
    <row r="45" spans="1:12" ht="43.5" customHeight="1" x14ac:dyDescent="0.25">
      <c r="A45" s="12" t="s">
        <v>69</v>
      </c>
      <c r="B45" s="14" t="s">
        <v>70</v>
      </c>
      <c r="C45" s="10">
        <v>0</v>
      </c>
      <c r="D45" s="10">
        <v>0</v>
      </c>
      <c r="E45" s="10">
        <v>0</v>
      </c>
      <c r="F45" s="10">
        <v>0</v>
      </c>
      <c r="G45" s="10" t="s">
        <v>68</v>
      </c>
      <c r="H45" s="10" t="s">
        <v>68</v>
      </c>
      <c r="I45" s="10">
        <v>73.84</v>
      </c>
      <c r="J45" s="10">
        <v>73.84</v>
      </c>
      <c r="K45" s="10" t="s">
        <v>68</v>
      </c>
      <c r="L45" s="10" t="s">
        <v>68</v>
      </c>
    </row>
    <row r="46" spans="1:12" ht="39" x14ac:dyDescent="0.25">
      <c r="A46" s="12" t="s">
        <v>77</v>
      </c>
      <c r="B46" s="18" t="s">
        <v>59</v>
      </c>
      <c r="C46" s="10">
        <v>0</v>
      </c>
      <c r="D46" s="10">
        <v>0</v>
      </c>
      <c r="E46" s="10">
        <v>0</v>
      </c>
      <c r="F46" s="10">
        <v>0</v>
      </c>
      <c r="G46" s="10" t="s">
        <v>68</v>
      </c>
      <c r="H46" s="10" t="s">
        <v>68</v>
      </c>
      <c r="I46" s="10">
        <v>45048.242299999998</v>
      </c>
      <c r="J46" s="10">
        <v>45048.242299999998</v>
      </c>
      <c r="K46" s="10" t="s">
        <v>68</v>
      </c>
      <c r="L46" s="10" t="s">
        <v>68</v>
      </c>
    </row>
    <row r="47" spans="1:12" ht="26.25" x14ac:dyDescent="0.25">
      <c r="A47" s="12" t="s">
        <v>76</v>
      </c>
      <c r="B47" s="18" t="s">
        <v>60</v>
      </c>
      <c r="C47" s="10">
        <v>18.794</v>
      </c>
      <c r="D47" s="10">
        <v>18.794</v>
      </c>
      <c r="E47" s="10">
        <v>18.794</v>
      </c>
      <c r="F47" s="10">
        <v>18.794</v>
      </c>
      <c r="G47" s="10">
        <f t="shared" ref="G47:H49" si="20">E47/C47*100</f>
        <v>100</v>
      </c>
      <c r="H47" s="10">
        <f t="shared" si="20"/>
        <v>100</v>
      </c>
      <c r="I47" s="10">
        <v>412.8</v>
      </c>
      <c r="J47" s="10">
        <v>412.8</v>
      </c>
      <c r="K47" s="10">
        <f t="shared" ref="K47:L49" si="21">E47/I47*100</f>
        <v>4.5528100775193803</v>
      </c>
      <c r="L47" s="10">
        <f t="shared" si="21"/>
        <v>4.5528100775193803</v>
      </c>
    </row>
    <row r="48" spans="1:12" x14ac:dyDescent="0.25">
      <c r="A48" s="12" t="s">
        <v>75</v>
      </c>
      <c r="B48" s="18" t="s">
        <v>61</v>
      </c>
      <c r="C48" s="10">
        <v>25851.85727</v>
      </c>
      <c r="D48" s="10">
        <v>25851.85727</v>
      </c>
      <c r="E48" s="10">
        <v>25799.517039999999</v>
      </c>
      <c r="F48" s="10">
        <v>25799.517039999999</v>
      </c>
      <c r="G48" s="10">
        <f t="shared" si="20"/>
        <v>99.797537834696541</v>
      </c>
      <c r="H48" s="10">
        <f t="shared" si="20"/>
        <v>99.797537834696541</v>
      </c>
      <c r="I48" s="10">
        <v>11157.88272</v>
      </c>
      <c r="J48" s="10">
        <v>11157.88272</v>
      </c>
      <c r="K48" s="10">
        <f t="shared" si="21"/>
        <v>231.22233570133815</v>
      </c>
      <c r="L48" s="10">
        <f t="shared" si="21"/>
        <v>231.22233570133815</v>
      </c>
    </row>
    <row r="49" spans="1:12" ht="89.25" customHeight="1" x14ac:dyDescent="0.25">
      <c r="A49" s="12" t="s">
        <v>73</v>
      </c>
      <c r="B49" s="18" t="s">
        <v>62</v>
      </c>
      <c r="C49" s="10">
        <v>370.57204000000002</v>
      </c>
      <c r="D49" s="10">
        <v>370.57204000000002</v>
      </c>
      <c r="E49" s="10">
        <v>555.78111000000001</v>
      </c>
      <c r="F49" s="10">
        <v>533.16623000000004</v>
      </c>
      <c r="G49" s="10">
        <f t="shared" si="20"/>
        <v>149.97923480681382</v>
      </c>
      <c r="H49" s="10">
        <f t="shared" si="20"/>
        <v>143.87654017286354</v>
      </c>
      <c r="I49" s="10">
        <v>17514.986199999999</v>
      </c>
      <c r="J49" s="10">
        <v>17373.441780000001</v>
      </c>
      <c r="K49" s="10">
        <f t="shared" si="21"/>
        <v>3.1731746953931368</v>
      </c>
      <c r="L49" s="10">
        <f t="shared" si="21"/>
        <v>3.0688578391748007</v>
      </c>
    </row>
    <row r="50" spans="1:12" ht="51.75" x14ac:dyDescent="0.25">
      <c r="A50" s="12" t="s">
        <v>74</v>
      </c>
      <c r="B50" s="18" t="s">
        <v>63</v>
      </c>
      <c r="C50" s="10">
        <v>-23245.786769999999</v>
      </c>
      <c r="D50" s="10">
        <v>-21245.786769999999</v>
      </c>
      <c r="E50" s="10">
        <v>-104960.38581000001</v>
      </c>
      <c r="F50" s="10">
        <v>-105416.78462999999</v>
      </c>
      <c r="G50" s="10" t="s">
        <v>68</v>
      </c>
      <c r="H50" s="10" t="s">
        <v>68</v>
      </c>
      <c r="I50" s="10">
        <v>-67553.881099999999</v>
      </c>
      <c r="J50" s="10">
        <v>-46740.8652</v>
      </c>
      <c r="K50" s="10" t="s">
        <v>68</v>
      </c>
      <c r="L50" s="10" t="s">
        <v>68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консолидированный бюджет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2018-08-06T04:52:20Z</cp:lastPrinted>
  <dcterms:created xsi:type="dcterms:W3CDTF">2018-08-06T04:38:07Z</dcterms:created>
  <dcterms:modified xsi:type="dcterms:W3CDTF">2018-08-28T02:26:31Z</dcterms:modified>
</cp:coreProperties>
</file>