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Расходы РЗПР" sheetId="1" r:id="rId1"/>
  </sheets>
  <definedNames>
    <definedName name="_xlnm._FilterDatabase" localSheetId="0" hidden="1">'Расходы РЗПР'!$A$5:$R$78</definedName>
    <definedName name="_xlnm.Print_Area" localSheetId="0">'Расходы РЗПР'!$A$1:$H$78</definedName>
  </definedNames>
  <calcPr calcId="145621"/>
</workbook>
</file>

<file path=xl/calcChain.xml><?xml version="1.0" encoding="utf-8"?>
<calcChain xmlns="http://schemas.openxmlformats.org/spreadsheetml/2006/main">
  <c r="G7" i="1" l="1"/>
  <c r="H7" i="1"/>
  <c r="G8" i="1"/>
  <c r="H8" i="1"/>
  <c r="G9" i="1"/>
  <c r="H9" i="1"/>
  <c r="G10" i="1"/>
  <c r="H10" i="1"/>
  <c r="G11" i="1"/>
  <c r="H11" i="1"/>
  <c r="G12" i="1"/>
  <c r="H12" i="1"/>
  <c r="G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D6" i="1" l="1"/>
  <c r="E74" i="1"/>
  <c r="F74" i="1"/>
  <c r="D74" i="1"/>
  <c r="E72" i="1"/>
  <c r="E78" i="1" s="1"/>
  <c r="F72" i="1"/>
  <c r="D72" i="1"/>
  <c r="D78" i="1" s="1"/>
  <c r="E70" i="1"/>
  <c r="F70" i="1"/>
  <c r="F78" i="1" s="1"/>
  <c r="D70" i="1"/>
  <c r="E65" i="1"/>
  <c r="F65" i="1"/>
  <c r="D65" i="1"/>
  <c r="E59" i="1"/>
  <c r="F59" i="1"/>
  <c r="D59" i="1"/>
  <c r="E52" i="1"/>
  <c r="F52" i="1"/>
  <c r="D52" i="1"/>
  <c r="E48" i="1"/>
  <c r="F48" i="1"/>
  <c r="D48" i="1"/>
  <c r="E40" i="1"/>
  <c r="F40" i="1"/>
  <c r="D40" i="1"/>
  <c r="E36" i="1"/>
  <c r="F36" i="1"/>
  <c r="D36" i="1"/>
  <c r="E31" i="1"/>
  <c r="F31" i="1"/>
  <c r="D31" i="1"/>
  <c r="E22" i="1"/>
  <c r="F22" i="1"/>
  <c r="D22" i="1"/>
  <c r="E17" i="1"/>
  <c r="F17" i="1"/>
  <c r="D17" i="1"/>
  <c r="E15" i="1"/>
  <c r="F15" i="1"/>
  <c r="D15" i="1"/>
  <c r="E6" i="1"/>
  <c r="F6" i="1"/>
  <c r="H6" i="1" l="1"/>
  <c r="G6" i="1"/>
</calcChain>
</file>

<file path=xl/sharedStrings.xml><?xml version="1.0" encoding="utf-8"?>
<sst xmlns="http://schemas.openxmlformats.org/spreadsheetml/2006/main" count="230" uniqueCount="99">
  <si>
    <t>Наименование показателя</t>
  </si>
  <si>
    <t xml:space="preserve">Коды </t>
  </si>
  <si>
    <t>РЗ</t>
  </si>
  <si>
    <t>ПР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</si>
  <si>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</si>
  <si>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</si>
  <si>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</si>
  <si>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</si>
  <si>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</si>
  <si>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</si>
  <si>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</si>
  <si>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</si>
  <si>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</si>
  <si>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</si>
  <si>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</si>
  <si>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</si>
  <si>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</si>
  <si>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</si>
  <si>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</si>
  <si>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</si>
  <si>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</si>
  <si>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</si>
  <si>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</si>
  <si>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</si>
  <si>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</si>
  <si>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</si>
  <si>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</si>
  <si>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</si>
  <si>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</si>
  <si>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</si>
  <si>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</si>
  <si>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</si>
  <si>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</si>
  <si>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</si>
  <si>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</si>
  <si>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</si>
  <si>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</si>
  <si>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</si>
  <si>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</si>
  <si>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</si>
  <si>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</si>
  <si>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</si>
  <si>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</si>
  <si>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</si>
  <si>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</si>
  <si>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</si>
  <si>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</si>
  <si>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</si>
  <si>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</si>
  <si>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</si>
  <si>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</si>
  <si>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</si>
  <si>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</si>
  <si>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</si>
  <si>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</si>
  <si>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</si>
  <si>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</si>
  <si>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</si>
  <si>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</si>
  <si>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</si>
  <si>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</si>
  <si>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</si>
  <si>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</si>
  <si>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</si>
  <si>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</si>
  <si>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</si>
  <si>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</si>
  <si>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</si>
  <si>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</si>
  <si>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</si>
  <si>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</si>
  <si>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</si>
  <si>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</si>
  <si>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</si>
  <si>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</si>
  <si>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</si>
  <si>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</si>
  <si>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</si>
  <si>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</si>
  <si>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</si>
  <si>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</si>
  <si>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</si>
  <si>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</si>
  <si>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</si>
  <si>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</si>
  <si>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</si>
  <si>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</si>
  <si>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</si>
  <si>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</si>
  <si>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</si>
  <si>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</si>
  <si>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</si>
  <si>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Сведения об исполнении расходов бюджета Забайкальского края по разделам и подразделам классификации расходов бюджетов по состоянию на 01.07.2018 года (в сравнении с запланированными значениями на 2018 год и исполнением на 01.07.2017 года)</t>
  </si>
  <si>
    <t>Фактически исполнено по состоянию на 01.07.2017 г., 
тыс. руб.</t>
  </si>
  <si>
    <t>Утвержденные бюджетные ассигнования на 01.07.2018 г., 
тыс. руб.</t>
  </si>
  <si>
    <t>Фактически исполнено по состоянию на 01.07.2018 г., 
тыс. руб.</t>
  </si>
  <si>
    <t>% исполнения утвержденных бюджетных назначений по состоянию на 01.07.2018 г,
тыс.руб.</t>
  </si>
  <si>
    <t xml:space="preserve">Темп роста к первому полугодию 2017 г.                                          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</si>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</sst>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</numFmts>
  <fonts count="17" x14ac:knownFonts="1"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FAC090"/>
      </top>
      <bottom/>
      <diagonal/>
    </border>
  </borders>
  <cellStyleXfs count="23">
    <xf numFmtId="0" fontId="0" fillId="0" borderId="0"/>
    <xf numFmtId="44" fontId="1" fillId="0" borderId="0">
      <alignment vertical="top" wrapText="1"/>
    </xf>
    <xf numFmtId="0" fontId="6" fillId="0" borderId="0"/>
    <xf numFmtId="0" fontId="11" fillId="0" borderId="2">
      <alignment horizontal="center" vertical="center" wrapText="1"/>
    </xf>
    <xf numFmtId="0" fontId="12" fillId="0" borderId="0"/>
    <xf numFmtId="0" fontId="13" fillId="0" borderId="0">
      <alignment horizontal="center"/>
    </xf>
    <xf numFmtId="0" fontId="12" fillId="0" borderId="0">
      <alignment wrapText="1"/>
    </xf>
    <xf numFmtId="0" fontId="12" fillId="0" borderId="0">
      <alignment horizontal="right"/>
    </xf>
    <xf numFmtId="0" fontId="12" fillId="0" borderId="2">
      <alignment horizontal="center" vertical="center" wrapText="1"/>
    </xf>
    <xf numFmtId="0" fontId="12" fillId="0" borderId="2">
      <alignment horizontal="center" vertical="center" shrinkToFit="1"/>
    </xf>
    <xf numFmtId="0" fontId="11" fillId="0" borderId="2">
      <alignment horizontal="left"/>
    </xf>
    <xf numFmtId="4" fontId="11" fillId="4" borderId="2">
      <alignment horizontal="right" vertical="top" shrinkToFit="1"/>
    </xf>
    <xf numFmtId="0" fontId="12" fillId="0" borderId="3"/>
    <xf numFmtId="0" fontId="12" fillId="0" borderId="0">
      <alignment horizontal="left" wrapText="1"/>
    </xf>
    <xf numFmtId="49" fontId="12" fillId="0" borderId="2">
      <alignment horizontal="left" vertical="top" wrapText="1"/>
    </xf>
    <xf numFmtId="4" fontId="12" fillId="5" borderId="2">
      <alignment horizontal="right" vertical="top" shrinkToFit="1"/>
    </xf>
    <xf numFmtId="4" fontId="14" fillId="6" borderId="3">
      <alignment horizontal="right" vertical="top" wrapText="1"/>
    </xf>
    <xf numFmtId="4" fontId="14" fillId="7" borderId="3">
      <alignment horizontal="right" vertical="top" shrinkToFit="1"/>
    </xf>
    <xf numFmtId="4" fontId="15" fillId="0" borderId="3">
      <alignment horizontal="right" vertical="top" shrinkToFit="1"/>
    </xf>
    <xf numFmtId="4" fontId="14" fillId="8" borderId="4">
      <alignment horizontal="right" shrinkToFit="1"/>
    </xf>
    <xf numFmtId="4" fontId="14" fillId="6" borderId="3">
      <alignment horizontal="right" vertical="top" shrinkToFit="1"/>
    </xf>
    <xf numFmtId="0" fontId="16" fillId="0" borderId="0"/>
    <xf numFmtId="43" fontId="16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1" applyNumberFormat="1" applyFont="1" applyFill="1" applyAlignment="1">
      <alignment horizontal="center" vertical="top" wrapText="1"/>
    </xf>
    <xf numFmtId="0" fontId="3" fillId="2" borderId="0" xfId="1" applyNumberFormat="1" applyFont="1" applyFill="1" applyAlignment="1">
      <alignment vertical="top" wrapText="1"/>
    </xf>
    <xf numFmtId="44" fontId="1" fillId="2" borderId="0" xfId="1" applyNumberFormat="1" applyFont="1" applyFill="1" applyAlignment="1">
      <alignment vertical="top" wrapText="1"/>
    </xf>
    <xf numFmtId="0" fontId="4" fillId="2" borderId="0" xfId="1" applyNumberFormat="1" applyFont="1" applyFill="1" applyAlignment="1">
      <alignment vertical="center" wrapText="1"/>
    </xf>
    <xf numFmtId="0" fontId="5" fillId="2" borderId="0" xfId="1" applyNumberFormat="1" applyFont="1" applyFill="1" applyAlignment="1">
      <alignment vertical="center" wrapText="1"/>
    </xf>
    <xf numFmtId="44" fontId="1" fillId="2" borderId="0" xfId="1" applyNumberFormat="1" applyFont="1" applyFill="1" applyBorder="1" applyAlignment="1">
      <alignment vertical="top" wrapText="1"/>
    </xf>
    <xf numFmtId="0" fontId="4" fillId="2" borderId="0" xfId="1" applyNumberFormat="1" applyFont="1" applyFill="1" applyAlignment="1">
      <alignment horizontal="center" vertical="center" wrapText="1"/>
    </xf>
    <xf numFmtId="0" fontId="7" fillId="2" borderId="0" xfId="2" applyFont="1" applyFill="1" applyAlignment="1">
      <alignment horizontal="right" vertical="center"/>
    </xf>
    <xf numFmtId="0" fontId="8" fillId="2" borderId="0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 wrapText="1"/>
    </xf>
    <xf numFmtId="0" fontId="9" fillId="2" borderId="0" xfId="1" applyNumberFormat="1" applyFont="1" applyFill="1" applyBorder="1" applyAlignment="1">
      <alignment vertical="center" wrapText="1"/>
    </xf>
    <xf numFmtId="0" fontId="9" fillId="2" borderId="0" xfId="1" applyNumberFormat="1" applyFont="1" applyFill="1" applyBorder="1" applyAlignment="1">
      <alignment horizontal="center" vertical="center" wrapText="1"/>
    </xf>
    <xf numFmtId="0" fontId="1" fillId="2" borderId="0" xfId="1" applyNumberFormat="1" applyFont="1" applyFill="1" applyBorder="1" applyAlignment="1">
      <alignment horizontal="center" vertical="center" wrapText="1"/>
    </xf>
    <xf numFmtId="164" fontId="9" fillId="2" borderId="0" xfId="1" applyNumberFormat="1" applyFont="1" applyFill="1" applyBorder="1" applyAlignment="1">
      <alignment horizontal="right" vertical="center" wrapText="1"/>
    </xf>
    <xf numFmtId="0" fontId="1" fillId="2" borderId="1" xfId="1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right" vertical="center" wrapText="1"/>
    </xf>
    <xf numFmtId="0" fontId="1" fillId="2" borderId="0" xfId="1" applyNumberFormat="1" applyFont="1" applyFill="1" applyBorder="1" applyAlignment="1">
      <alignment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0" fontId="1" fillId="3" borderId="0" xfId="1" applyNumberFormat="1" applyFont="1" applyFill="1" applyBorder="1" applyAlignment="1">
      <alignment vertical="top" wrapText="1"/>
    </xf>
    <xf numFmtId="0" fontId="1" fillId="2" borderId="0" xfId="1" applyNumberFormat="1" applyFont="1" applyFill="1" applyBorder="1" applyAlignment="1">
      <alignment horizontal="left" vertical="center" wrapText="1"/>
    </xf>
    <xf numFmtId="0" fontId="1" fillId="2" borderId="0" xfId="1" applyNumberFormat="1" applyFont="1" applyFill="1" applyBorder="1" applyAlignment="1">
      <alignment vertical="top" wrapText="1"/>
    </xf>
    <xf numFmtId="0" fontId="1" fillId="3" borderId="0" xfId="1" applyNumberFormat="1" applyFont="1" applyFill="1" applyBorder="1" applyAlignment="1">
      <alignment vertical="center" wrapText="1"/>
    </xf>
    <xf numFmtId="0" fontId="1" fillId="0" borderId="1" xfId="1" applyNumberFormat="1" applyFont="1" applyFill="1" applyBorder="1" applyAlignment="1">
      <alignment vertical="center" wrapText="1"/>
    </xf>
    <xf numFmtId="0" fontId="9" fillId="3" borderId="1" xfId="1" applyNumberFormat="1" applyFont="1" applyFill="1" applyBorder="1" applyAlignment="1">
      <alignment horizontal="left" vertical="top" wrapText="1"/>
    </xf>
    <xf numFmtId="44" fontId="8" fillId="2" borderId="0" xfId="1" applyNumberFormat="1" applyFont="1" applyFill="1" applyAlignment="1">
      <alignment vertical="top" wrapText="1"/>
    </xf>
    <xf numFmtId="0" fontId="2" fillId="2" borderId="0" xfId="1" applyNumberFormat="1" applyFont="1" applyFill="1" applyAlignment="1">
      <alignment horizontal="center" vertical="top" wrapText="1"/>
    </xf>
    <xf numFmtId="0" fontId="1" fillId="2" borderId="1" xfId="1" applyNumberForma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</cellXfs>
  <cellStyles count="23">
    <cellStyle name="st32" xfId="3"/>
    <cellStyle name="xl23" xfId="4"/>
    <cellStyle name="xl25" xfId="5"/>
    <cellStyle name="xl26" xfId="6"/>
    <cellStyle name="xl27" xfId="7"/>
    <cellStyle name="xl29" xfId="8"/>
    <cellStyle name="xl31" xfId="9"/>
    <cellStyle name="xl33" xfId="10"/>
    <cellStyle name="xl34" xfId="11"/>
    <cellStyle name="xl36" xfId="12"/>
    <cellStyle name="xl37" xfId="13"/>
    <cellStyle name="xl38" xfId="14"/>
    <cellStyle name="xl39" xfId="15"/>
    <cellStyle name="xl49" xfId="16"/>
    <cellStyle name="xl50" xfId="17"/>
    <cellStyle name="xl52" xfId="18"/>
    <cellStyle name="xl54" xfId="19"/>
    <cellStyle name="xl59" xfId="20"/>
    <cellStyle name="Обычный" xfId="0" builtinId="0"/>
    <cellStyle name="Обычный 2" xfId="1"/>
    <cellStyle name="Обычный 3" xfId="21"/>
    <cellStyle name="Обычный_Приложения 8, 9, 10 (1)" xfId="2"/>
    <cellStyle name="Финансовый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view="pageBreakPreview" topLeftCell="A61" zoomScale="140" zoomScaleNormal="100" zoomScaleSheetLayoutView="140" workbookViewId="0">
      <selection activeCell="G78" sqref="G78"/>
    </sheetView>
  </sheetViews>
  <sheetFormatPr defaultColWidth="8" defaultRowHeight="12.75" x14ac:dyDescent="0.2"/>
  <cols>
    <col min="1" max="1" width="39.28515625" style="3" customWidth="1"/>
    <col min="2" max="3" width="6.28515625" style="3" customWidth="1"/>
    <col min="4" max="5" width="17.85546875" style="3" customWidth="1"/>
    <col min="6" max="6" width="17.85546875" style="30" customWidth="1"/>
    <col min="7" max="7" width="17" style="30" customWidth="1"/>
    <col min="8" max="8" width="12.28515625" style="30" customWidth="1"/>
    <col min="9" max="9" width="17.28515625" style="30" customWidth="1"/>
    <col min="10" max="10" width="8" style="3"/>
    <col min="11" max="11" width="29.28515625" style="3" customWidth="1"/>
    <col min="12" max="12" width="4" style="3" customWidth="1"/>
    <col min="13" max="13" width="5.7109375" style="3" customWidth="1"/>
    <col min="14" max="14" width="8" style="3"/>
    <col min="15" max="15" width="6.7109375" style="3" customWidth="1"/>
    <col min="16" max="16" width="15.42578125" style="3" customWidth="1"/>
    <col min="17" max="17" width="19.7109375" style="3" customWidth="1"/>
    <col min="18" max="16384" width="8" style="3"/>
  </cols>
  <sheetData>
    <row r="1" spans="1:18" ht="51.75" customHeight="1" x14ac:dyDescent="0.2">
      <c r="A1" s="31" t="s">
        <v>92</v>
      </c>
      <c r="B1" s="31"/>
      <c r="C1" s="31"/>
      <c r="D1" s="31"/>
      <c r="E1" s="31"/>
      <c r="F1" s="31"/>
      <c r="G1" s="31"/>
      <c r="H1" s="31"/>
      <c r="I1" s="1"/>
      <c r="J1" s="2"/>
      <c r="K1" s="2"/>
    </row>
    <row r="2" spans="1:18" ht="3.75" customHeight="1" x14ac:dyDescent="0.2">
      <c r="A2" s="4"/>
      <c r="B2" s="4"/>
      <c r="C2" s="4"/>
      <c r="D2" s="4"/>
      <c r="E2" s="4"/>
      <c r="F2" s="5"/>
      <c r="G2" s="5"/>
      <c r="H2" s="5"/>
      <c r="I2" s="5"/>
      <c r="J2" s="6"/>
    </row>
    <row r="3" spans="1:18" ht="7.5" customHeight="1" x14ac:dyDescent="0.2">
      <c r="A3" s="7"/>
      <c r="B3" s="7"/>
      <c r="C3" s="7"/>
      <c r="D3" s="7"/>
      <c r="E3" s="7"/>
      <c r="F3" s="8"/>
      <c r="G3" s="8"/>
      <c r="H3" s="8"/>
      <c r="I3" s="8"/>
      <c r="J3" s="6"/>
    </row>
    <row r="4" spans="1:18" ht="28.5" customHeight="1" x14ac:dyDescent="0.2">
      <c r="A4" s="32" t="s">
        <v>0</v>
      </c>
      <c r="B4" s="32" t="s">
        <v>1</v>
      </c>
      <c r="C4" s="32"/>
      <c r="D4" s="33" t="s">
        <v>93</v>
      </c>
      <c r="E4" s="32" t="s">
        <v>94</v>
      </c>
      <c r="F4" s="33" t="s">
        <v>95</v>
      </c>
      <c r="G4" s="33" t="s">
        <v>96</v>
      </c>
      <c r="H4" s="33" t="s">
        <v>97</v>
      </c>
      <c r="I4" s="9"/>
      <c r="J4" s="6"/>
    </row>
    <row r="5" spans="1:18" ht="60" customHeight="1" x14ac:dyDescent="0.2">
      <c r="A5" s="32"/>
      <c r="B5" s="10" t="s">
        <v>2</v>
      </c>
      <c r="C5" s="10" t="s">
        <v>3</v>
      </c>
      <c r="D5" s="33"/>
      <c r="E5" s="32"/>
      <c r="F5" s="33"/>
      <c r="G5" s="33"/>
      <c r="H5" s="33"/>
      <c r="I5" s="9"/>
      <c r="J5" s="6"/>
      <c r="K5" s="6"/>
      <c r="L5" s="6"/>
      <c r="M5" s="6"/>
      <c r="N5" s="6"/>
      <c r="O5" s="6"/>
      <c r="P5" s="6"/>
      <c r="Q5" s="6"/>
      <c r="R5" s="6"/>
    </row>
    <row r="6" spans="1:18" ht="14.25" customHeight="1" x14ac:dyDescent="0.2">
      <c r="A6" s="11" t="s">
        <v>4</v>
      </c>
      <c r="B6" s="12" t="s">
        <v>5</v>
      </c>
      <c r="C6" s="10"/>
      <c r="D6" s="13">
        <f>SUM(D7:D14)</f>
        <v>980162.07260000007</v>
      </c>
      <c r="E6" s="13">
        <f t="shared" ref="E6:F6" si="0">SUM(E7:E14)</f>
        <v>2841428.6545500001</v>
      </c>
      <c r="F6" s="13">
        <f t="shared" si="0"/>
        <v>908551.17200000002</v>
      </c>
      <c r="G6" s="13">
        <f>F6/E6*100</f>
        <v>31.975153433647911</v>
      </c>
      <c r="H6" s="13">
        <f>F6/D6*100</f>
        <v>92.693973517048732</v>
      </c>
      <c r="I6" s="14"/>
      <c r="J6" s="6"/>
      <c r="K6" s="15"/>
      <c r="L6" s="16"/>
      <c r="M6" s="17"/>
      <c r="N6" s="17"/>
      <c r="O6" s="17"/>
      <c r="P6" s="18"/>
      <c r="Q6" s="18"/>
      <c r="R6" s="6"/>
    </row>
    <row r="7" spans="1:18" ht="39" customHeight="1" x14ac:dyDescent="0.2">
      <c r="A7" s="19" t="s">
        <v>7</v>
      </c>
      <c r="B7" s="10" t="s">
        <v>5</v>
      </c>
      <c r="C7" s="10" t="s">
        <v>8</v>
      </c>
      <c r="D7" s="20">
        <v>1554.0183</v>
      </c>
      <c r="E7" s="20">
        <v>3463.1</v>
      </c>
      <c r="F7" s="20">
        <v>1352.44526</v>
      </c>
      <c r="G7" s="20">
        <f t="shared" ref="G7:G70" si="1">F7/E7*100</f>
        <v>39.053023591579802</v>
      </c>
      <c r="H7" s="20">
        <f t="shared" ref="H7:H70" si="2">F7/D7*100</f>
        <v>87.028914653064248</v>
      </c>
      <c r="I7" s="21"/>
      <c r="J7" s="6"/>
      <c r="K7" s="22"/>
      <c r="L7" s="17"/>
      <c r="M7" s="17"/>
      <c r="N7" s="17"/>
      <c r="O7" s="17"/>
      <c r="P7" s="23"/>
      <c r="Q7" s="23"/>
      <c r="R7" s="6"/>
    </row>
    <row r="8" spans="1:18" ht="56.25" customHeight="1" x14ac:dyDescent="0.2">
      <c r="A8" s="19" t="s">
        <v>9</v>
      </c>
      <c r="B8" s="10" t="s">
        <v>5</v>
      </c>
      <c r="C8" s="10" t="s">
        <v>10</v>
      </c>
      <c r="D8" s="20">
        <v>69897.144069999995</v>
      </c>
      <c r="E8" s="20">
        <v>137849</v>
      </c>
      <c r="F8" s="20">
        <v>59959.133649999996</v>
      </c>
      <c r="G8" s="20">
        <f t="shared" si="1"/>
        <v>43.496241285754699</v>
      </c>
      <c r="H8" s="20">
        <f t="shared" si="2"/>
        <v>85.781950675914075</v>
      </c>
      <c r="I8" s="21"/>
      <c r="J8" s="6"/>
      <c r="K8" s="24"/>
      <c r="L8" s="17"/>
      <c r="M8" s="17"/>
      <c r="N8" s="25"/>
      <c r="O8" s="17"/>
      <c r="P8" s="23"/>
      <c r="Q8" s="23"/>
      <c r="R8" s="6"/>
    </row>
    <row r="9" spans="1:18" ht="67.5" customHeight="1" x14ac:dyDescent="0.2">
      <c r="A9" s="19" t="s">
        <v>11</v>
      </c>
      <c r="B9" s="10" t="s">
        <v>5</v>
      </c>
      <c r="C9" s="10" t="s">
        <v>12</v>
      </c>
      <c r="D9" s="20">
        <v>27343.711650000001</v>
      </c>
      <c r="E9" s="20">
        <v>53533.9</v>
      </c>
      <c r="F9" s="20">
        <v>25404.47236</v>
      </c>
      <c r="G9" s="20">
        <f t="shared" si="1"/>
        <v>47.454925495807323</v>
      </c>
      <c r="H9" s="20">
        <f t="shared" si="2"/>
        <v>92.907914935535103</v>
      </c>
      <c r="I9" s="21"/>
      <c r="J9" s="6"/>
      <c r="K9" s="24"/>
      <c r="L9" s="17"/>
      <c r="M9" s="17"/>
      <c r="N9" s="25"/>
      <c r="O9" s="26"/>
      <c r="P9" s="23"/>
      <c r="Q9" s="23"/>
      <c r="R9" s="6"/>
    </row>
    <row r="10" spans="1:18" ht="15" customHeight="1" x14ac:dyDescent="0.2">
      <c r="A10" s="19" t="s">
        <v>13</v>
      </c>
      <c r="B10" s="10" t="s">
        <v>5</v>
      </c>
      <c r="C10" s="10" t="s">
        <v>14</v>
      </c>
      <c r="D10" s="20">
        <v>73918.946190000002</v>
      </c>
      <c r="E10" s="20">
        <v>2352.6999999999998</v>
      </c>
      <c r="F10" s="20">
        <v>294.37200000000001</v>
      </c>
      <c r="G10" s="20">
        <f t="shared" si="1"/>
        <v>12.512092489480173</v>
      </c>
      <c r="H10" s="20">
        <f t="shared" si="2"/>
        <v>0.39823619677065097</v>
      </c>
      <c r="I10" s="21"/>
      <c r="J10" s="6"/>
      <c r="K10" s="27"/>
      <c r="L10" s="17"/>
      <c r="M10" s="17"/>
      <c r="N10" s="25"/>
      <c r="O10" s="17"/>
      <c r="P10" s="23"/>
      <c r="Q10" s="23"/>
      <c r="R10" s="6"/>
    </row>
    <row r="11" spans="1:18" ht="52.5" customHeight="1" x14ac:dyDescent="0.2">
      <c r="A11" s="19" t="s">
        <v>15</v>
      </c>
      <c r="B11" s="10" t="s">
        <v>5</v>
      </c>
      <c r="C11" s="10" t="s">
        <v>16</v>
      </c>
      <c r="D11" s="20">
        <v>74700.895000000004</v>
      </c>
      <c r="E11" s="20">
        <v>142633.389</v>
      </c>
      <c r="F11" s="20">
        <v>69433.523000000001</v>
      </c>
      <c r="G11" s="20">
        <f t="shared" si="1"/>
        <v>48.679712013293049</v>
      </c>
      <c r="H11" s="20">
        <f t="shared" si="2"/>
        <v>92.948716344027744</v>
      </c>
      <c r="I11" s="21"/>
      <c r="J11" s="6"/>
      <c r="K11" s="27"/>
      <c r="L11" s="17"/>
      <c r="M11" s="17"/>
      <c r="N11" s="25"/>
      <c r="O11" s="17"/>
      <c r="P11" s="23"/>
      <c r="Q11" s="23"/>
      <c r="R11" s="6"/>
    </row>
    <row r="12" spans="1:18" ht="28.5" customHeight="1" x14ac:dyDescent="0.2">
      <c r="A12" s="19" t="s">
        <v>17</v>
      </c>
      <c r="B12" s="10" t="s">
        <v>5</v>
      </c>
      <c r="C12" s="10" t="s">
        <v>18</v>
      </c>
      <c r="D12" s="20">
        <v>19029.6672</v>
      </c>
      <c r="E12" s="20">
        <v>88791.5</v>
      </c>
      <c r="F12" s="20">
        <v>15648.026679999999</v>
      </c>
      <c r="G12" s="20">
        <f t="shared" si="1"/>
        <v>17.62333858533756</v>
      </c>
      <c r="H12" s="20">
        <f t="shared" si="2"/>
        <v>82.22963920251847</v>
      </c>
      <c r="I12" s="21"/>
      <c r="J12" s="6"/>
      <c r="K12" s="22"/>
      <c r="L12" s="17"/>
      <c r="M12" s="17"/>
      <c r="N12" s="17"/>
      <c r="O12" s="17"/>
      <c r="P12" s="23"/>
      <c r="Q12" s="23"/>
      <c r="R12" s="6"/>
    </row>
    <row r="13" spans="1:18" ht="15" customHeight="1" x14ac:dyDescent="0.2">
      <c r="A13" s="19" t="s">
        <v>19</v>
      </c>
      <c r="B13" s="10" t="s">
        <v>5</v>
      </c>
      <c r="C13" s="10" t="s">
        <v>20</v>
      </c>
      <c r="D13" s="20">
        <v>0</v>
      </c>
      <c r="E13" s="20">
        <v>56770.840979999994</v>
      </c>
      <c r="F13" s="20">
        <v>0</v>
      </c>
      <c r="G13" s="20">
        <f t="shared" si="1"/>
        <v>0</v>
      </c>
      <c r="H13" s="20" t="s">
        <v>98</v>
      </c>
      <c r="I13" s="21"/>
      <c r="J13" s="6"/>
      <c r="K13" s="24"/>
      <c r="L13" s="17"/>
      <c r="M13" s="17"/>
      <c r="N13" s="25"/>
      <c r="O13" s="17"/>
      <c r="P13" s="23"/>
      <c r="Q13" s="23"/>
      <c r="R13" s="6"/>
    </row>
    <row r="14" spans="1:18" ht="15" customHeight="1" x14ac:dyDescent="0.2">
      <c r="A14" s="19" t="s">
        <v>21</v>
      </c>
      <c r="B14" s="10" t="s">
        <v>5</v>
      </c>
      <c r="C14" s="10" t="s">
        <v>22</v>
      </c>
      <c r="D14" s="20">
        <v>713717.69018999999</v>
      </c>
      <c r="E14" s="20">
        <v>2356034.2245700001</v>
      </c>
      <c r="F14" s="20">
        <v>736459.19904999994</v>
      </c>
      <c r="G14" s="20">
        <f t="shared" si="1"/>
        <v>31.258425339063617</v>
      </c>
      <c r="H14" s="20">
        <f t="shared" si="2"/>
        <v>103.18634512953517</v>
      </c>
      <c r="I14" s="21"/>
      <c r="J14" s="6"/>
      <c r="K14" s="24"/>
      <c r="L14" s="17"/>
      <c r="M14" s="17"/>
      <c r="N14" s="25"/>
      <c r="O14" s="26"/>
      <c r="P14" s="23"/>
      <c r="Q14" s="23"/>
      <c r="R14" s="6"/>
    </row>
    <row r="15" spans="1:18" ht="15" customHeight="1" x14ac:dyDescent="0.2">
      <c r="A15" s="11" t="s">
        <v>23</v>
      </c>
      <c r="B15" s="12" t="s">
        <v>8</v>
      </c>
      <c r="C15" s="10" t="s">
        <v>6</v>
      </c>
      <c r="D15" s="13">
        <f>D16</f>
        <v>19049.599999999999</v>
      </c>
      <c r="E15" s="13">
        <f t="shared" ref="E15:F15" si="3">E16</f>
        <v>39856.699999999997</v>
      </c>
      <c r="F15" s="13">
        <f t="shared" si="3"/>
        <v>19928.349999999999</v>
      </c>
      <c r="G15" s="20">
        <f t="shared" si="1"/>
        <v>50</v>
      </c>
      <c r="H15" s="20">
        <f t="shared" si="2"/>
        <v>104.61295775239374</v>
      </c>
      <c r="I15" s="14"/>
      <c r="J15" s="6"/>
      <c r="K15" s="27"/>
      <c r="L15" s="17"/>
      <c r="M15" s="17"/>
      <c r="N15" s="25"/>
      <c r="O15" s="17"/>
      <c r="P15" s="23"/>
      <c r="Q15" s="23"/>
      <c r="R15" s="6"/>
    </row>
    <row r="16" spans="1:18" ht="15" customHeight="1" x14ac:dyDescent="0.2">
      <c r="A16" s="19" t="s">
        <v>24</v>
      </c>
      <c r="B16" s="10" t="s">
        <v>8</v>
      </c>
      <c r="C16" s="10" t="s">
        <v>10</v>
      </c>
      <c r="D16" s="20">
        <v>19049.599999999999</v>
      </c>
      <c r="E16" s="20">
        <v>39856.699999999997</v>
      </c>
      <c r="F16" s="20">
        <v>19928.349999999999</v>
      </c>
      <c r="G16" s="20">
        <f t="shared" si="1"/>
        <v>50</v>
      </c>
      <c r="H16" s="20">
        <f t="shared" si="2"/>
        <v>104.61295775239374</v>
      </c>
      <c r="I16" s="21"/>
      <c r="J16" s="6"/>
      <c r="K16" s="27"/>
      <c r="L16" s="17"/>
      <c r="M16" s="17"/>
      <c r="N16" s="25"/>
      <c r="O16" s="17"/>
      <c r="P16" s="23"/>
      <c r="Q16" s="23"/>
      <c r="R16" s="6"/>
    </row>
    <row r="17" spans="1:18" ht="33" customHeight="1" x14ac:dyDescent="0.2">
      <c r="A17" s="11" t="s">
        <v>25</v>
      </c>
      <c r="B17" s="12" t="s">
        <v>10</v>
      </c>
      <c r="C17" s="10" t="s">
        <v>6</v>
      </c>
      <c r="D17" s="13">
        <f>SUM(D18:D21)</f>
        <v>343191.15932999999</v>
      </c>
      <c r="E17" s="13">
        <f t="shared" ref="E17:F17" si="4">SUM(E18:E21)</f>
        <v>772115.57234000007</v>
      </c>
      <c r="F17" s="13">
        <f t="shared" si="4"/>
        <v>343971.55960000004</v>
      </c>
      <c r="G17" s="20">
        <f t="shared" si="1"/>
        <v>44.549232255159417</v>
      </c>
      <c r="H17" s="20">
        <f t="shared" si="2"/>
        <v>100.22739521365398</v>
      </c>
      <c r="I17" s="14"/>
      <c r="J17" s="6"/>
      <c r="K17" s="24"/>
      <c r="L17" s="17"/>
      <c r="M17" s="17"/>
      <c r="N17" s="25"/>
      <c r="O17" s="26"/>
      <c r="P17" s="23"/>
      <c r="Q17" s="23"/>
      <c r="R17" s="6"/>
    </row>
    <row r="18" spans="1:18" ht="43.5" customHeight="1" x14ac:dyDescent="0.2">
      <c r="A18" s="19" t="s">
        <v>26</v>
      </c>
      <c r="B18" s="10" t="s">
        <v>10</v>
      </c>
      <c r="C18" s="10" t="s">
        <v>27</v>
      </c>
      <c r="D18" s="20">
        <v>42964.699339999999</v>
      </c>
      <c r="E18" s="20">
        <v>157203.56080000001</v>
      </c>
      <c r="F18" s="20">
        <v>45762.560100000002</v>
      </c>
      <c r="G18" s="20">
        <f t="shared" si="1"/>
        <v>29.110383929674953</v>
      </c>
      <c r="H18" s="20">
        <f t="shared" si="2"/>
        <v>106.51199892697771</v>
      </c>
      <c r="I18" s="21"/>
      <c r="J18" s="6"/>
      <c r="K18" s="27"/>
      <c r="L18" s="17"/>
      <c r="M18" s="17"/>
      <c r="N18" s="25"/>
      <c r="O18" s="17"/>
      <c r="P18" s="23"/>
      <c r="Q18" s="23"/>
      <c r="R18" s="6"/>
    </row>
    <row r="19" spans="1:18" x14ac:dyDescent="0.2">
      <c r="A19" s="19" t="s">
        <v>28</v>
      </c>
      <c r="B19" s="10" t="s">
        <v>10</v>
      </c>
      <c r="C19" s="10" t="s">
        <v>29</v>
      </c>
      <c r="D19" s="20">
        <v>300132.53782000003</v>
      </c>
      <c r="E19" s="20">
        <v>611992.73920000007</v>
      </c>
      <c r="F19" s="20">
        <v>298107.74768000003</v>
      </c>
      <c r="G19" s="20">
        <f t="shared" si="1"/>
        <v>48.710994197363839</v>
      </c>
      <c r="H19" s="20">
        <f t="shared" si="2"/>
        <v>99.325368000848229</v>
      </c>
      <c r="I19" s="21"/>
      <c r="J19" s="6"/>
      <c r="K19" s="27"/>
      <c r="L19" s="17"/>
      <c r="M19" s="17"/>
      <c r="N19" s="25"/>
      <c r="O19" s="17"/>
      <c r="P19" s="23"/>
      <c r="Q19" s="23"/>
      <c r="R19" s="6"/>
    </row>
    <row r="20" spans="1:18" x14ac:dyDescent="0.2">
      <c r="A20" s="19" t="s">
        <v>30</v>
      </c>
      <c r="B20" s="10" t="s">
        <v>10</v>
      </c>
      <c r="C20" s="10" t="s">
        <v>20</v>
      </c>
      <c r="D20" s="20">
        <v>93.922169999999994</v>
      </c>
      <c r="E20" s="20">
        <v>2738.6</v>
      </c>
      <c r="F20" s="20">
        <v>101.25182000000001</v>
      </c>
      <c r="G20" s="20">
        <f t="shared" si="1"/>
        <v>3.6972109837143075</v>
      </c>
      <c r="H20" s="20">
        <f t="shared" si="2"/>
        <v>107.80396151409195</v>
      </c>
      <c r="I20" s="21"/>
      <c r="J20" s="6"/>
      <c r="K20" s="24"/>
      <c r="L20" s="17"/>
      <c r="M20" s="17"/>
      <c r="N20" s="25"/>
      <c r="O20" s="26"/>
      <c r="P20" s="23"/>
      <c r="Q20" s="23"/>
      <c r="R20" s="6"/>
    </row>
    <row r="21" spans="1:18" ht="35.450000000000003" customHeight="1" x14ac:dyDescent="0.2">
      <c r="A21" s="19" t="s">
        <v>31</v>
      </c>
      <c r="B21" s="10" t="s">
        <v>10</v>
      </c>
      <c r="C21" s="10">
        <v>14</v>
      </c>
      <c r="D21" s="20">
        <v>0</v>
      </c>
      <c r="E21" s="20">
        <v>180.67233999999999</v>
      </c>
      <c r="F21" s="20">
        <v>0</v>
      </c>
      <c r="G21" s="20">
        <f t="shared" si="1"/>
        <v>0</v>
      </c>
      <c r="H21" s="20" t="s">
        <v>98</v>
      </c>
      <c r="I21" s="21"/>
      <c r="J21" s="6"/>
      <c r="K21" s="24"/>
      <c r="L21" s="17"/>
      <c r="M21" s="17"/>
      <c r="N21" s="25"/>
      <c r="O21" s="26"/>
      <c r="P21" s="23"/>
      <c r="Q21" s="23"/>
      <c r="R21" s="6"/>
    </row>
    <row r="22" spans="1:18" ht="15" customHeight="1" x14ac:dyDescent="0.2">
      <c r="A22" s="11" t="s">
        <v>32</v>
      </c>
      <c r="B22" s="12" t="s">
        <v>12</v>
      </c>
      <c r="C22" s="10" t="s">
        <v>6</v>
      </c>
      <c r="D22" s="13">
        <f>SUM(D23:D30)</f>
        <v>2484602.2519999999</v>
      </c>
      <c r="E22" s="13">
        <f t="shared" ref="E22:F22" si="5">SUM(E23:E30)</f>
        <v>6536915.9192900006</v>
      </c>
      <c r="F22" s="13">
        <f t="shared" si="5"/>
        <v>2664711.0058299997</v>
      </c>
      <c r="G22" s="13">
        <f t="shared" si="1"/>
        <v>40.764039781613469</v>
      </c>
      <c r="H22" s="13">
        <f t="shared" si="2"/>
        <v>107.24899744758018</v>
      </c>
      <c r="I22" s="14"/>
      <c r="J22" s="6"/>
      <c r="K22" s="27"/>
      <c r="L22" s="17"/>
      <c r="M22" s="17"/>
      <c r="N22" s="25"/>
      <c r="O22" s="17"/>
      <c r="P22" s="23"/>
      <c r="Q22" s="23"/>
      <c r="R22" s="6"/>
    </row>
    <row r="23" spans="1:18" ht="15" customHeight="1" x14ac:dyDescent="0.2">
      <c r="A23" s="19" t="s">
        <v>33</v>
      </c>
      <c r="B23" s="10" t="s">
        <v>12</v>
      </c>
      <c r="C23" s="10" t="s">
        <v>5</v>
      </c>
      <c r="D23" s="20">
        <v>90823.58</v>
      </c>
      <c r="E23" s="20">
        <v>172655.21100000001</v>
      </c>
      <c r="F23" s="20">
        <v>77846.277549999999</v>
      </c>
      <c r="G23" s="20">
        <f t="shared" si="1"/>
        <v>45.087708097035076</v>
      </c>
      <c r="H23" s="20">
        <f t="shared" si="2"/>
        <v>85.711527281791803</v>
      </c>
      <c r="I23" s="21"/>
      <c r="J23" s="6"/>
      <c r="K23" s="27"/>
      <c r="L23" s="17"/>
      <c r="M23" s="17"/>
      <c r="N23" s="25"/>
      <c r="O23" s="17"/>
      <c r="P23" s="23"/>
      <c r="Q23" s="23"/>
      <c r="R23" s="6"/>
    </row>
    <row r="24" spans="1:18" ht="15" customHeight="1" x14ac:dyDescent="0.2">
      <c r="A24" s="19" t="s">
        <v>34</v>
      </c>
      <c r="B24" s="10" t="s">
        <v>12</v>
      </c>
      <c r="C24" s="10" t="s">
        <v>14</v>
      </c>
      <c r="D24" s="20">
        <v>971398.91599999997</v>
      </c>
      <c r="E24" s="20">
        <v>1321508.28504</v>
      </c>
      <c r="F24" s="20">
        <v>754589.94091999996</v>
      </c>
      <c r="G24" s="20">
        <f t="shared" si="1"/>
        <v>57.100659107646813</v>
      </c>
      <c r="H24" s="20">
        <f t="shared" si="2"/>
        <v>77.680747681624965</v>
      </c>
      <c r="I24" s="21"/>
      <c r="J24" s="6"/>
      <c r="K24" s="27"/>
      <c r="L24" s="17"/>
      <c r="M24" s="17"/>
      <c r="N24" s="25"/>
      <c r="O24" s="17"/>
      <c r="P24" s="23"/>
      <c r="Q24" s="23"/>
      <c r="R24" s="6"/>
    </row>
    <row r="25" spans="1:18" ht="15" customHeight="1" x14ac:dyDescent="0.2">
      <c r="A25" s="19" t="s">
        <v>35</v>
      </c>
      <c r="B25" s="10" t="s">
        <v>12</v>
      </c>
      <c r="C25" s="10" t="s">
        <v>16</v>
      </c>
      <c r="D25" s="20">
        <v>20280.933000000001</v>
      </c>
      <c r="E25" s="20">
        <v>64172.7</v>
      </c>
      <c r="F25" s="20">
        <v>0</v>
      </c>
      <c r="G25" s="20">
        <f t="shared" si="1"/>
        <v>0</v>
      </c>
      <c r="H25" s="20">
        <f t="shared" si="2"/>
        <v>0</v>
      </c>
      <c r="I25" s="21"/>
      <c r="J25" s="6"/>
      <c r="K25" s="27"/>
      <c r="L25" s="17"/>
      <c r="M25" s="17"/>
      <c r="N25" s="25"/>
      <c r="O25" s="17"/>
      <c r="P25" s="23"/>
      <c r="Q25" s="23"/>
      <c r="R25" s="6"/>
    </row>
    <row r="26" spans="1:18" ht="15" customHeight="1" x14ac:dyDescent="0.2">
      <c r="A26" s="19" t="s">
        <v>36</v>
      </c>
      <c r="B26" s="10" t="s">
        <v>12</v>
      </c>
      <c r="C26" s="10" t="s">
        <v>18</v>
      </c>
      <c r="D26" s="20">
        <v>388254.70699999999</v>
      </c>
      <c r="E26" s="20">
        <v>1256063.8977999999</v>
      </c>
      <c r="F26" s="20">
        <v>673039.57059999998</v>
      </c>
      <c r="G26" s="20">
        <f t="shared" si="1"/>
        <v>53.583227077764995</v>
      </c>
      <c r="H26" s="20">
        <f t="shared" si="2"/>
        <v>173.35000927625586</v>
      </c>
      <c r="I26" s="21"/>
      <c r="J26" s="6"/>
      <c r="K26" s="27"/>
      <c r="L26" s="17"/>
      <c r="M26" s="17"/>
      <c r="N26" s="25"/>
      <c r="O26" s="17"/>
      <c r="P26" s="23"/>
      <c r="Q26" s="23"/>
      <c r="R26" s="6"/>
    </row>
    <row r="27" spans="1:18" ht="15" customHeight="1" x14ac:dyDescent="0.2">
      <c r="A27" s="19" t="s">
        <v>37</v>
      </c>
      <c r="B27" s="10" t="s">
        <v>12</v>
      </c>
      <c r="C27" s="10" t="s">
        <v>38</v>
      </c>
      <c r="D27" s="20">
        <v>21416.7</v>
      </c>
      <c r="E27" s="20">
        <v>329121.67424000002</v>
      </c>
      <c r="F27" s="20">
        <v>65514.270530000002</v>
      </c>
      <c r="G27" s="20">
        <f t="shared" si="1"/>
        <v>19.905790368040634</v>
      </c>
      <c r="H27" s="20">
        <f t="shared" si="2"/>
        <v>305.90273258718662</v>
      </c>
      <c r="I27" s="21"/>
      <c r="J27" s="6"/>
      <c r="K27" s="27"/>
      <c r="L27" s="17"/>
      <c r="M27" s="17"/>
      <c r="N27" s="25"/>
      <c r="O27" s="17"/>
      <c r="P27" s="23"/>
      <c r="Q27" s="23"/>
      <c r="R27" s="6"/>
    </row>
    <row r="28" spans="1:18" ht="15" customHeight="1" x14ac:dyDescent="0.2">
      <c r="A28" s="19" t="s">
        <v>39</v>
      </c>
      <c r="B28" s="10" t="s">
        <v>12</v>
      </c>
      <c r="C28" s="10" t="s">
        <v>27</v>
      </c>
      <c r="D28" s="20">
        <v>873815.71600000001</v>
      </c>
      <c r="E28" s="20">
        <v>2976498.6723099998</v>
      </c>
      <c r="F28" s="20">
        <v>901463.35680999991</v>
      </c>
      <c r="G28" s="20">
        <f t="shared" si="1"/>
        <v>30.286032552145997</v>
      </c>
      <c r="H28" s="20">
        <f t="shared" si="2"/>
        <v>103.16401276650875</v>
      </c>
      <c r="I28" s="21"/>
      <c r="J28" s="6"/>
      <c r="K28" s="24"/>
      <c r="L28" s="17"/>
      <c r="M28" s="17"/>
      <c r="N28" s="25"/>
      <c r="O28" s="26"/>
      <c r="P28" s="23"/>
      <c r="Q28" s="23"/>
      <c r="R28" s="6"/>
    </row>
    <row r="29" spans="1:18" ht="15" customHeight="1" x14ac:dyDescent="0.2">
      <c r="A29" s="19" t="s">
        <v>40</v>
      </c>
      <c r="B29" s="10" t="s">
        <v>12</v>
      </c>
      <c r="C29" s="10" t="s">
        <v>29</v>
      </c>
      <c r="D29" s="20">
        <v>4429.2120000000004</v>
      </c>
      <c r="E29" s="20">
        <v>42244.947820000001</v>
      </c>
      <c r="F29" s="20">
        <v>8962.4668899999997</v>
      </c>
      <c r="G29" s="20">
        <f t="shared" si="1"/>
        <v>21.215476293609964</v>
      </c>
      <c r="H29" s="20">
        <f t="shared" si="2"/>
        <v>202.34901580687486</v>
      </c>
      <c r="I29" s="21"/>
      <c r="J29" s="6"/>
      <c r="K29" s="27"/>
      <c r="L29" s="17"/>
      <c r="M29" s="17"/>
      <c r="N29" s="25"/>
      <c r="O29" s="17"/>
      <c r="P29" s="23"/>
      <c r="Q29" s="23"/>
      <c r="R29" s="6"/>
    </row>
    <row r="30" spans="1:18" ht="25.5" x14ac:dyDescent="0.2">
      <c r="A30" s="19" t="s">
        <v>41</v>
      </c>
      <c r="B30" s="10" t="s">
        <v>12</v>
      </c>
      <c r="C30" s="10" t="s">
        <v>42</v>
      </c>
      <c r="D30" s="20">
        <v>114182.488</v>
      </c>
      <c r="E30" s="20">
        <v>374650.53107999999</v>
      </c>
      <c r="F30" s="20">
        <v>183295.12252999999</v>
      </c>
      <c r="G30" s="20">
        <f t="shared" si="1"/>
        <v>48.924292727309805</v>
      </c>
      <c r="H30" s="20">
        <f t="shared" si="2"/>
        <v>160.52822612343147</v>
      </c>
      <c r="I30" s="21"/>
      <c r="J30" s="6"/>
      <c r="K30" s="27"/>
      <c r="L30" s="17"/>
      <c r="M30" s="17"/>
      <c r="N30" s="25"/>
      <c r="O30" s="17"/>
      <c r="P30" s="23"/>
      <c r="Q30" s="23"/>
      <c r="R30" s="6"/>
    </row>
    <row r="31" spans="1:18" ht="15" customHeight="1" x14ac:dyDescent="0.2">
      <c r="A31" s="11" t="s">
        <v>43</v>
      </c>
      <c r="B31" s="12" t="s">
        <v>14</v>
      </c>
      <c r="C31" s="10" t="s">
        <v>6</v>
      </c>
      <c r="D31" s="13">
        <f>SUM(D32:D35)</f>
        <v>856356.64</v>
      </c>
      <c r="E31" s="13">
        <f>SUM(E32:E35)</f>
        <v>1312139.96003</v>
      </c>
      <c r="F31" s="13">
        <f>SUM(F32:F35)</f>
        <v>799538.56310000003</v>
      </c>
      <c r="G31" s="20">
        <f t="shared" si="1"/>
        <v>60.933939019867964</v>
      </c>
      <c r="H31" s="20">
        <f t="shared" si="2"/>
        <v>93.365138512851374</v>
      </c>
      <c r="I31" s="14"/>
      <c r="J31" s="6"/>
      <c r="K31" s="27"/>
      <c r="L31" s="17"/>
      <c r="M31" s="17"/>
      <c r="N31" s="25"/>
      <c r="O31" s="17"/>
      <c r="P31" s="23"/>
      <c r="Q31" s="23"/>
      <c r="R31" s="6"/>
    </row>
    <row r="32" spans="1:18" ht="15" customHeight="1" x14ac:dyDescent="0.2">
      <c r="A32" s="19" t="s">
        <v>44</v>
      </c>
      <c r="B32" s="10" t="s">
        <v>14</v>
      </c>
      <c r="C32" s="10" t="s">
        <v>5</v>
      </c>
      <c r="D32" s="20">
        <v>226695.13399999999</v>
      </c>
      <c r="E32" s="20">
        <v>177248.38537</v>
      </c>
      <c r="F32" s="20">
        <v>63235.96385</v>
      </c>
      <c r="G32" s="20">
        <f t="shared" si="1"/>
        <v>35.676468204772114</v>
      </c>
      <c r="H32" s="20">
        <f t="shared" si="2"/>
        <v>27.89471601538655</v>
      </c>
      <c r="I32" s="21"/>
      <c r="J32" s="6"/>
      <c r="K32" s="27"/>
      <c r="L32" s="17"/>
      <c r="M32" s="17"/>
      <c r="N32" s="25"/>
      <c r="O32" s="17"/>
      <c r="P32" s="23"/>
      <c r="Q32" s="23"/>
      <c r="R32" s="6"/>
    </row>
    <row r="33" spans="1:18" ht="15" customHeight="1" x14ac:dyDescent="0.2">
      <c r="A33" s="19" t="s">
        <v>45</v>
      </c>
      <c r="B33" s="10" t="s">
        <v>14</v>
      </c>
      <c r="C33" s="10" t="s">
        <v>8</v>
      </c>
      <c r="D33" s="20">
        <v>328384.72700000001</v>
      </c>
      <c r="E33" s="20">
        <v>767738.2374199999</v>
      </c>
      <c r="F33" s="20">
        <v>671299.81712999998</v>
      </c>
      <c r="G33" s="20">
        <f t="shared" si="1"/>
        <v>87.438632649836066</v>
      </c>
      <c r="H33" s="20">
        <f t="shared" si="2"/>
        <v>204.42479869960576</v>
      </c>
      <c r="I33" s="21"/>
      <c r="J33" s="6"/>
      <c r="K33" s="27"/>
      <c r="L33" s="17"/>
      <c r="M33" s="17"/>
      <c r="N33" s="25"/>
      <c r="O33" s="17"/>
      <c r="P33" s="23"/>
      <c r="Q33" s="23"/>
      <c r="R33" s="6"/>
    </row>
    <row r="34" spans="1:18" ht="15" customHeight="1" x14ac:dyDescent="0.2">
      <c r="A34" s="28" t="s">
        <v>46</v>
      </c>
      <c r="B34" s="10" t="s">
        <v>14</v>
      </c>
      <c r="C34" s="10" t="s">
        <v>10</v>
      </c>
      <c r="D34" s="20">
        <v>238034.44899999999</v>
      </c>
      <c r="E34" s="20">
        <v>239561.70212999999</v>
      </c>
      <c r="F34" s="20">
        <v>0</v>
      </c>
      <c r="G34" s="20">
        <f t="shared" si="1"/>
        <v>0</v>
      </c>
      <c r="H34" s="20">
        <f t="shared" si="2"/>
        <v>0</v>
      </c>
      <c r="I34" s="21"/>
      <c r="J34" s="6"/>
      <c r="K34" s="27"/>
      <c r="L34" s="17"/>
      <c r="M34" s="17"/>
      <c r="N34" s="25"/>
      <c r="O34" s="17"/>
      <c r="P34" s="23"/>
      <c r="Q34" s="23"/>
      <c r="R34" s="6"/>
    </row>
    <row r="35" spans="1:18" ht="27.75" customHeight="1" x14ac:dyDescent="0.2">
      <c r="A35" s="19" t="s">
        <v>47</v>
      </c>
      <c r="B35" s="10" t="s">
        <v>14</v>
      </c>
      <c r="C35" s="10" t="s">
        <v>14</v>
      </c>
      <c r="D35" s="20">
        <v>63242.33</v>
      </c>
      <c r="E35" s="20">
        <v>127591.63511</v>
      </c>
      <c r="F35" s="20">
        <v>65002.782119999996</v>
      </c>
      <c r="G35" s="20">
        <f t="shared" si="1"/>
        <v>50.945959007390606</v>
      </c>
      <c r="H35" s="20">
        <f t="shared" si="2"/>
        <v>102.78366107004595</v>
      </c>
      <c r="I35" s="21"/>
      <c r="J35" s="6"/>
      <c r="K35" s="27"/>
      <c r="L35" s="17"/>
      <c r="M35" s="17"/>
      <c r="N35" s="25"/>
      <c r="O35" s="17"/>
      <c r="P35" s="23"/>
      <c r="Q35" s="23"/>
      <c r="R35" s="6"/>
    </row>
    <row r="36" spans="1:18" ht="15" customHeight="1" x14ac:dyDescent="0.2">
      <c r="A36" s="11" t="s">
        <v>48</v>
      </c>
      <c r="B36" s="12" t="s">
        <v>16</v>
      </c>
      <c r="C36" s="10" t="s">
        <v>6</v>
      </c>
      <c r="D36" s="13">
        <f>SUM(D37:D39)</f>
        <v>52084</v>
      </c>
      <c r="E36" s="13">
        <f t="shared" ref="E36:F36" si="6">SUM(E37:E39)</f>
        <v>193395.52124999999</v>
      </c>
      <c r="F36" s="13">
        <f t="shared" si="6"/>
        <v>55796.973819999999</v>
      </c>
      <c r="G36" s="13">
        <f t="shared" si="1"/>
        <v>28.851223368235061</v>
      </c>
      <c r="H36" s="13">
        <f t="shared" si="2"/>
        <v>107.12881848552338</v>
      </c>
      <c r="I36" s="14"/>
      <c r="J36" s="6"/>
      <c r="K36" s="22"/>
      <c r="L36" s="17"/>
      <c r="M36" s="17"/>
      <c r="N36" s="17"/>
      <c r="O36" s="17"/>
      <c r="P36" s="23"/>
      <c r="Q36" s="23"/>
      <c r="R36" s="6"/>
    </row>
    <row r="37" spans="1:18" ht="27.75" customHeight="1" x14ac:dyDescent="0.2">
      <c r="A37" s="19" t="s">
        <v>49</v>
      </c>
      <c r="B37" s="10" t="s">
        <v>16</v>
      </c>
      <c r="C37" s="10" t="s">
        <v>10</v>
      </c>
      <c r="D37" s="20">
        <v>9381.2999999999993</v>
      </c>
      <c r="E37" s="20">
        <v>23387.929</v>
      </c>
      <c r="F37" s="20">
        <v>10981.814279999999</v>
      </c>
      <c r="G37" s="20">
        <f t="shared" si="1"/>
        <v>46.955052240837567</v>
      </c>
      <c r="H37" s="20">
        <f t="shared" si="2"/>
        <v>117.06068753797447</v>
      </c>
      <c r="I37" s="21"/>
      <c r="J37" s="6"/>
      <c r="K37" s="24"/>
      <c r="L37" s="17"/>
      <c r="M37" s="17"/>
      <c r="N37" s="25"/>
      <c r="O37" s="17"/>
      <c r="P37" s="23"/>
      <c r="Q37" s="23"/>
      <c r="R37" s="6"/>
    </row>
    <row r="38" spans="1:18" ht="27.75" customHeight="1" x14ac:dyDescent="0.2">
      <c r="A38" s="19" t="s">
        <v>50</v>
      </c>
      <c r="B38" s="10" t="s">
        <v>16</v>
      </c>
      <c r="C38" s="10" t="s">
        <v>12</v>
      </c>
      <c r="D38" s="20">
        <v>0</v>
      </c>
      <c r="E38" s="20">
        <v>10822</v>
      </c>
      <c r="F38" s="20">
        <v>0</v>
      </c>
      <c r="G38" s="20">
        <f t="shared" si="1"/>
        <v>0</v>
      </c>
      <c r="H38" s="20" t="s">
        <v>98</v>
      </c>
      <c r="I38" s="21"/>
      <c r="J38" s="6"/>
      <c r="K38" s="27"/>
      <c r="L38" s="17"/>
      <c r="M38" s="17"/>
      <c r="N38" s="25"/>
      <c r="O38" s="17"/>
      <c r="P38" s="23"/>
      <c r="Q38" s="23"/>
      <c r="R38" s="6"/>
    </row>
    <row r="39" spans="1:18" ht="28.5" customHeight="1" x14ac:dyDescent="0.2">
      <c r="A39" s="19" t="s">
        <v>51</v>
      </c>
      <c r="B39" s="10" t="s">
        <v>16</v>
      </c>
      <c r="C39" s="10" t="s">
        <v>14</v>
      </c>
      <c r="D39" s="20">
        <v>42702.7</v>
      </c>
      <c r="E39" s="20">
        <v>159185.59224999999</v>
      </c>
      <c r="F39" s="20">
        <v>44815.159540000001</v>
      </c>
      <c r="G39" s="20">
        <f t="shared" si="1"/>
        <v>28.152773694253732</v>
      </c>
      <c r="H39" s="20">
        <f t="shared" si="2"/>
        <v>104.9468992358797</v>
      </c>
      <c r="I39" s="21"/>
      <c r="J39" s="6"/>
      <c r="K39" s="24"/>
      <c r="L39" s="17"/>
      <c r="M39" s="17"/>
      <c r="N39" s="25"/>
      <c r="O39" s="26"/>
      <c r="P39" s="23"/>
      <c r="Q39" s="23"/>
      <c r="R39" s="6"/>
    </row>
    <row r="40" spans="1:18" ht="15" customHeight="1" x14ac:dyDescent="0.2">
      <c r="A40" s="11" t="s">
        <v>52</v>
      </c>
      <c r="B40" s="12" t="s">
        <v>18</v>
      </c>
      <c r="C40" s="10" t="s">
        <v>6</v>
      </c>
      <c r="D40" s="13">
        <f>SUM(D41:D47)</f>
        <v>9118011.2349999994</v>
      </c>
      <c r="E40" s="13">
        <f t="shared" ref="E40:F40" si="7">SUM(E41:E47)</f>
        <v>14807588.957349999</v>
      </c>
      <c r="F40" s="13">
        <f t="shared" si="7"/>
        <v>8088804.0151899988</v>
      </c>
      <c r="G40" s="13">
        <f t="shared" si="1"/>
        <v>54.626070716090368</v>
      </c>
      <c r="H40" s="13">
        <f t="shared" si="2"/>
        <v>88.712371664345724</v>
      </c>
      <c r="I40" s="14"/>
      <c r="J40" s="6"/>
      <c r="K40" s="24"/>
      <c r="L40" s="17"/>
      <c r="M40" s="17"/>
      <c r="N40" s="25"/>
      <c r="O40" s="26"/>
      <c r="P40" s="23"/>
      <c r="Q40" s="23"/>
      <c r="R40" s="6"/>
    </row>
    <row r="41" spans="1:18" ht="15" customHeight="1" x14ac:dyDescent="0.2">
      <c r="A41" s="19" t="s">
        <v>53</v>
      </c>
      <c r="B41" s="10" t="s">
        <v>18</v>
      </c>
      <c r="C41" s="10" t="s">
        <v>5</v>
      </c>
      <c r="D41" s="20">
        <v>1732265.7339999999</v>
      </c>
      <c r="E41" s="20">
        <v>3586465.9170200001</v>
      </c>
      <c r="F41" s="20">
        <v>1784508.0286099999</v>
      </c>
      <c r="G41" s="20">
        <f t="shared" si="1"/>
        <v>49.756726256379721</v>
      </c>
      <c r="H41" s="20">
        <f t="shared" si="2"/>
        <v>103.01583605705613</v>
      </c>
      <c r="I41" s="21"/>
      <c r="J41" s="6"/>
      <c r="K41" s="27"/>
      <c r="L41" s="17"/>
      <c r="M41" s="17"/>
      <c r="N41" s="25"/>
      <c r="O41" s="17"/>
      <c r="P41" s="23"/>
      <c r="Q41" s="23"/>
      <c r="R41" s="6"/>
    </row>
    <row r="42" spans="1:18" ht="15" customHeight="1" x14ac:dyDescent="0.2">
      <c r="A42" s="19" t="s">
        <v>54</v>
      </c>
      <c r="B42" s="10" t="s">
        <v>18</v>
      </c>
      <c r="C42" s="10" t="s">
        <v>8</v>
      </c>
      <c r="D42" s="20">
        <v>5790517.5120000001</v>
      </c>
      <c r="E42" s="20">
        <v>8378221.25031</v>
      </c>
      <c r="F42" s="20">
        <v>4912794.2343699997</v>
      </c>
      <c r="G42" s="20">
        <f t="shared" si="1"/>
        <v>58.63767603640477</v>
      </c>
      <c r="H42" s="20">
        <f t="shared" si="2"/>
        <v>84.842058144007908</v>
      </c>
      <c r="I42" s="21"/>
      <c r="J42" s="6"/>
      <c r="K42" s="27"/>
      <c r="L42" s="17"/>
      <c r="M42" s="17"/>
      <c r="N42" s="25"/>
      <c r="O42" s="17"/>
      <c r="P42" s="23"/>
      <c r="Q42" s="23"/>
      <c r="R42" s="6"/>
    </row>
    <row r="43" spans="1:18" ht="15" customHeight="1" x14ac:dyDescent="0.2">
      <c r="A43" s="19" t="s">
        <v>55</v>
      </c>
      <c r="B43" s="10" t="s">
        <v>18</v>
      </c>
      <c r="C43" s="10" t="s">
        <v>10</v>
      </c>
      <c r="D43" s="20">
        <v>77758.225000000006</v>
      </c>
      <c r="E43" s="20">
        <v>163949.89379</v>
      </c>
      <c r="F43" s="20">
        <v>77901.326480000003</v>
      </c>
      <c r="G43" s="20">
        <f t="shared" si="1"/>
        <v>47.51532598110871</v>
      </c>
      <c r="H43" s="20">
        <f t="shared" si="2"/>
        <v>100.18403388194625</v>
      </c>
      <c r="I43" s="21"/>
      <c r="J43" s="6"/>
      <c r="K43" s="27"/>
      <c r="L43" s="17"/>
      <c r="M43" s="17"/>
      <c r="N43" s="25"/>
      <c r="O43" s="17"/>
      <c r="P43" s="23"/>
      <c r="Q43" s="23"/>
      <c r="R43" s="6"/>
    </row>
    <row r="44" spans="1:18" ht="15" customHeight="1" x14ac:dyDescent="0.2">
      <c r="A44" s="19" t="s">
        <v>56</v>
      </c>
      <c r="B44" s="10" t="s">
        <v>18</v>
      </c>
      <c r="C44" s="10" t="s">
        <v>12</v>
      </c>
      <c r="D44" s="20">
        <v>988880.08299999998</v>
      </c>
      <c r="E44" s="20">
        <v>1731516.29324</v>
      </c>
      <c r="F44" s="20">
        <v>965218.80865999998</v>
      </c>
      <c r="G44" s="20">
        <f t="shared" si="1"/>
        <v>55.744136652268516</v>
      </c>
      <c r="H44" s="20">
        <f t="shared" si="2"/>
        <v>97.607265557597444</v>
      </c>
      <c r="I44" s="21"/>
      <c r="J44" s="6"/>
      <c r="K44" s="24"/>
      <c r="L44" s="17"/>
      <c r="M44" s="17"/>
      <c r="N44" s="25"/>
      <c r="O44" s="17"/>
      <c r="P44" s="23"/>
      <c r="Q44" s="23"/>
      <c r="R44" s="6"/>
    </row>
    <row r="45" spans="1:18" ht="32.25" customHeight="1" x14ac:dyDescent="0.2">
      <c r="A45" s="19" t="s">
        <v>57</v>
      </c>
      <c r="B45" s="10" t="s">
        <v>18</v>
      </c>
      <c r="C45" s="10" t="s">
        <v>14</v>
      </c>
      <c r="D45" s="20">
        <v>28897.523000000001</v>
      </c>
      <c r="E45" s="20">
        <v>60252.292549999998</v>
      </c>
      <c r="F45" s="20">
        <v>33644.797920000005</v>
      </c>
      <c r="G45" s="20">
        <f t="shared" si="1"/>
        <v>55.839863507401112</v>
      </c>
      <c r="H45" s="20">
        <f t="shared" si="2"/>
        <v>116.42796484667561</v>
      </c>
      <c r="I45" s="21"/>
      <c r="J45" s="6"/>
      <c r="K45" s="27"/>
      <c r="L45" s="17"/>
      <c r="M45" s="17"/>
      <c r="N45" s="25"/>
      <c r="O45" s="17"/>
      <c r="P45" s="23"/>
      <c r="Q45" s="23"/>
      <c r="R45" s="6"/>
    </row>
    <row r="46" spans="1:18" ht="15" customHeight="1" x14ac:dyDescent="0.2">
      <c r="A46" s="19" t="s">
        <v>58</v>
      </c>
      <c r="B46" s="10" t="s">
        <v>18</v>
      </c>
      <c r="C46" s="10" t="s">
        <v>18</v>
      </c>
      <c r="D46" s="20">
        <v>173202.52600000001</v>
      </c>
      <c r="E46" s="20">
        <v>322756.59999999998</v>
      </c>
      <c r="F46" s="20">
        <v>161954.99739999999</v>
      </c>
      <c r="G46" s="20">
        <f t="shared" si="1"/>
        <v>50.178678731898898</v>
      </c>
      <c r="H46" s="20">
        <f t="shared" si="2"/>
        <v>93.506140551321977</v>
      </c>
      <c r="I46" s="21"/>
      <c r="J46" s="6"/>
      <c r="K46" s="24"/>
      <c r="L46" s="17"/>
      <c r="M46" s="17"/>
      <c r="N46" s="25"/>
      <c r="O46" s="26"/>
      <c r="P46" s="23"/>
      <c r="Q46" s="23"/>
      <c r="R46" s="6"/>
    </row>
    <row r="47" spans="1:18" ht="15" customHeight="1" x14ac:dyDescent="0.2">
      <c r="A47" s="19" t="s">
        <v>59</v>
      </c>
      <c r="B47" s="10" t="s">
        <v>18</v>
      </c>
      <c r="C47" s="10" t="s">
        <v>27</v>
      </c>
      <c r="D47" s="20">
        <v>326489.63199999998</v>
      </c>
      <c r="E47" s="20">
        <v>564426.71044000005</v>
      </c>
      <c r="F47" s="20">
        <v>152781.82175</v>
      </c>
      <c r="G47" s="20">
        <f t="shared" si="1"/>
        <v>27.06849603749238</v>
      </c>
      <c r="H47" s="20">
        <f t="shared" si="2"/>
        <v>46.79530581540795</v>
      </c>
      <c r="I47" s="21"/>
      <c r="J47" s="6"/>
      <c r="K47" s="24"/>
      <c r="L47" s="17"/>
      <c r="M47" s="17"/>
      <c r="N47" s="25"/>
      <c r="O47" s="26"/>
      <c r="P47" s="23"/>
      <c r="Q47" s="23"/>
      <c r="R47" s="6"/>
    </row>
    <row r="48" spans="1:18" ht="15" customHeight="1" x14ac:dyDescent="0.2">
      <c r="A48" s="11" t="s">
        <v>60</v>
      </c>
      <c r="B48" s="12" t="s">
        <v>38</v>
      </c>
      <c r="C48" s="10" t="s">
        <v>6</v>
      </c>
      <c r="D48" s="13">
        <f>SUM(D49:D51)</f>
        <v>307170.40000000002</v>
      </c>
      <c r="E48" s="13">
        <f t="shared" ref="E48:F48" si="8">SUM(E49:E51)</f>
        <v>802205.84886000003</v>
      </c>
      <c r="F48" s="13">
        <f t="shared" si="8"/>
        <v>396340.47324999992</v>
      </c>
      <c r="G48" s="13">
        <f t="shared" si="1"/>
        <v>49.406330533893772</v>
      </c>
      <c r="H48" s="13">
        <f t="shared" si="2"/>
        <v>129.02951366733248</v>
      </c>
      <c r="I48" s="14"/>
      <c r="J48" s="6"/>
      <c r="K48" s="27"/>
      <c r="L48" s="17"/>
      <c r="M48" s="17"/>
      <c r="N48" s="25"/>
      <c r="O48" s="17"/>
      <c r="P48" s="23"/>
      <c r="Q48" s="23"/>
      <c r="R48" s="6"/>
    </row>
    <row r="49" spans="1:18" ht="15" customHeight="1" x14ac:dyDescent="0.2">
      <c r="A49" s="19" t="s">
        <v>61</v>
      </c>
      <c r="B49" s="10" t="s">
        <v>38</v>
      </c>
      <c r="C49" s="10" t="s">
        <v>5</v>
      </c>
      <c r="D49" s="20">
        <v>240736.3</v>
      </c>
      <c r="E49" s="20">
        <v>682532.14001999993</v>
      </c>
      <c r="F49" s="20">
        <v>327298.91277999996</v>
      </c>
      <c r="G49" s="20">
        <f t="shared" si="1"/>
        <v>47.953626443204456</v>
      </c>
      <c r="H49" s="20">
        <f t="shared" si="2"/>
        <v>135.95744089279432</v>
      </c>
      <c r="I49" s="21"/>
      <c r="J49" s="6"/>
      <c r="K49" s="27"/>
      <c r="L49" s="17"/>
      <c r="M49" s="17"/>
      <c r="N49" s="25"/>
      <c r="O49" s="17"/>
      <c r="P49" s="23"/>
      <c r="Q49" s="23"/>
      <c r="R49" s="6"/>
    </row>
    <row r="50" spans="1:18" ht="15" customHeight="1" x14ac:dyDescent="0.2">
      <c r="A50" s="19" t="s">
        <v>62</v>
      </c>
      <c r="B50" s="10" t="s">
        <v>38</v>
      </c>
      <c r="C50" s="10" t="s">
        <v>8</v>
      </c>
      <c r="D50" s="20">
        <v>8165.7</v>
      </c>
      <c r="E50" s="20">
        <v>32423.285</v>
      </c>
      <c r="F50" s="20">
        <v>13210.876</v>
      </c>
      <c r="G50" s="20">
        <f t="shared" si="1"/>
        <v>40.74502629822981</v>
      </c>
      <c r="H50" s="20">
        <f t="shared" si="2"/>
        <v>161.78497863012359</v>
      </c>
      <c r="I50" s="21"/>
      <c r="J50" s="6"/>
      <c r="K50" s="24"/>
      <c r="L50" s="17"/>
      <c r="M50" s="17"/>
      <c r="N50" s="25"/>
      <c r="O50" s="17"/>
      <c r="P50" s="23"/>
      <c r="Q50" s="23"/>
      <c r="R50" s="6"/>
    </row>
    <row r="51" spans="1:18" ht="25.5" x14ac:dyDescent="0.2">
      <c r="A51" s="19" t="s">
        <v>63</v>
      </c>
      <c r="B51" s="10" t="s">
        <v>38</v>
      </c>
      <c r="C51" s="10" t="s">
        <v>12</v>
      </c>
      <c r="D51" s="20">
        <v>58268.4</v>
      </c>
      <c r="E51" s="20">
        <v>87250.423840000003</v>
      </c>
      <c r="F51" s="20">
        <v>55830.68447</v>
      </c>
      <c r="G51" s="20">
        <f t="shared" si="1"/>
        <v>63.989012331197856</v>
      </c>
      <c r="H51" s="20">
        <f t="shared" si="2"/>
        <v>95.816402149363981</v>
      </c>
      <c r="I51" s="21"/>
      <c r="J51" s="6"/>
      <c r="K51" s="24"/>
      <c r="L51" s="17"/>
      <c r="M51" s="17"/>
      <c r="N51" s="25"/>
      <c r="O51" s="26"/>
      <c r="P51" s="23"/>
      <c r="Q51" s="23"/>
      <c r="R51" s="6"/>
    </row>
    <row r="52" spans="1:18" ht="15" customHeight="1" x14ac:dyDescent="0.2">
      <c r="A52" s="11" t="s">
        <v>64</v>
      </c>
      <c r="B52" s="12" t="s">
        <v>27</v>
      </c>
      <c r="C52" s="10" t="s">
        <v>6</v>
      </c>
      <c r="D52" s="13">
        <f>SUM(D53:D58)</f>
        <v>822350.79999999993</v>
      </c>
      <c r="E52" s="13">
        <f t="shared" ref="E52:F52" si="9">SUM(E53:E58)</f>
        <v>3216567.0398900001</v>
      </c>
      <c r="F52" s="13">
        <f t="shared" si="9"/>
        <v>1210923.0234900001</v>
      </c>
      <c r="G52" s="13">
        <f t="shared" si="1"/>
        <v>37.646441329306512</v>
      </c>
      <c r="H52" s="13">
        <f t="shared" si="2"/>
        <v>147.25139484147155</v>
      </c>
      <c r="I52" s="14"/>
      <c r="J52" s="6"/>
      <c r="K52" s="27"/>
      <c r="L52" s="17"/>
      <c r="M52" s="17"/>
      <c r="N52" s="25"/>
      <c r="O52" s="17"/>
      <c r="P52" s="23"/>
      <c r="Q52" s="23"/>
      <c r="R52" s="6"/>
    </row>
    <row r="53" spans="1:18" ht="15" customHeight="1" x14ac:dyDescent="0.2">
      <c r="A53" s="19" t="s">
        <v>65</v>
      </c>
      <c r="B53" s="10" t="s">
        <v>27</v>
      </c>
      <c r="C53" s="10" t="s">
        <v>5</v>
      </c>
      <c r="D53" s="20">
        <v>506407</v>
      </c>
      <c r="E53" s="20">
        <v>1409390.4166300001</v>
      </c>
      <c r="F53" s="20">
        <v>555993.6412999999</v>
      </c>
      <c r="G53" s="20">
        <f t="shared" si="1"/>
        <v>39.449228172661968</v>
      </c>
      <c r="H53" s="20">
        <f t="shared" si="2"/>
        <v>109.79185542458929</v>
      </c>
      <c r="I53" s="21"/>
      <c r="J53" s="6"/>
      <c r="K53" s="27"/>
      <c r="L53" s="17"/>
      <c r="M53" s="17"/>
      <c r="N53" s="25"/>
      <c r="O53" s="17"/>
      <c r="P53" s="23"/>
      <c r="Q53" s="23"/>
      <c r="R53" s="6"/>
    </row>
    <row r="54" spans="1:18" ht="15" customHeight="1" x14ac:dyDescent="0.2">
      <c r="A54" s="19" t="s">
        <v>66</v>
      </c>
      <c r="B54" s="10" t="s">
        <v>27</v>
      </c>
      <c r="C54" s="10" t="s">
        <v>8</v>
      </c>
      <c r="D54" s="20">
        <v>1668.3</v>
      </c>
      <c r="E54" s="20">
        <v>759611.12713000004</v>
      </c>
      <c r="F54" s="20">
        <v>239331.80722999998</v>
      </c>
      <c r="G54" s="20">
        <f t="shared" si="1"/>
        <v>31.50714868201775</v>
      </c>
      <c r="H54" s="20">
        <f t="shared" si="2"/>
        <v>14345.849501288736</v>
      </c>
      <c r="I54" s="21"/>
      <c r="J54" s="6"/>
      <c r="K54" s="24"/>
      <c r="L54" s="17"/>
      <c r="M54" s="17"/>
      <c r="N54" s="25"/>
      <c r="O54" s="26"/>
      <c r="P54" s="23"/>
      <c r="Q54" s="23"/>
      <c r="R54" s="6"/>
    </row>
    <row r="55" spans="1:18" ht="15" customHeight="1" x14ac:dyDescent="0.2">
      <c r="A55" s="19" t="s">
        <v>67</v>
      </c>
      <c r="B55" s="10" t="s">
        <v>27</v>
      </c>
      <c r="C55" s="10" t="s">
        <v>12</v>
      </c>
      <c r="D55" s="20">
        <v>4008</v>
      </c>
      <c r="E55" s="20">
        <v>379622.7</v>
      </c>
      <c r="F55" s="20">
        <v>158639.20472000001</v>
      </c>
      <c r="G55" s="20">
        <f t="shared" si="1"/>
        <v>41.788650868349023</v>
      </c>
      <c r="H55" s="20">
        <f t="shared" si="2"/>
        <v>3958.0639900199599</v>
      </c>
      <c r="I55" s="21"/>
      <c r="J55" s="6"/>
      <c r="K55" s="27"/>
      <c r="L55" s="17"/>
      <c r="M55" s="17"/>
      <c r="N55" s="25"/>
      <c r="O55" s="17"/>
      <c r="P55" s="23"/>
      <c r="Q55" s="23"/>
      <c r="R55" s="6"/>
    </row>
    <row r="56" spans="1:18" ht="15" customHeight="1" x14ac:dyDescent="0.2">
      <c r="A56" s="19" t="s">
        <v>68</v>
      </c>
      <c r="B56" s="10" t="s">
        <v>27</v>
      </c>
      <c r="C56" s="10" t="s">
        <v>14</v>
      </c>
      <c r="D56" s="20">
        <v>21870.9</v>
      </c>
      <c r="E56" s="20">
        <v>58122.3</v>
      </c>
      <c r="F56" s="20">
        <v>24765.032800000001</v>
      </c>
      <c r="G56" s="20">
        <f t="shared" si="1"/>
        <v>42.608487275968088</v>
      </c>
      <c r="H56" s="20">
        <f t="shared" si="2"/>
        <v>113.23280157652404</v>
      </c>
      <c r="I56" s="21"/>
      <c r="J56" s="6"/>
      <c r="K56" s="27"/>
      <c r="L56" s="17"/>
      <c r="M56" s="17"/>
      <c r="N56" s="25"/>
      <c r="O56" s="17"/>
      <c r="P56" s="23"/>
      <c r="Q56" s="23"/>
      <c r="R56" s="6"/>
    </row>
    <row r="57" spans="1:18" ht="42" customHeight="1" x14ac:dyDescent="0.2">
      <c r="A57" s="19" t="s">
        <v>69</v>
      </c>
      <c r="B57" s="10" t="s">
        <v>27</v>
      </c>
      <c r="C57" s="10" t="s">
        <v>16</v>
      </c>
      <c r="D57" s="20">
        <v>22662.7</v>
      </c>
      <c r="E57" s="20">
        <v>71723.399999999994</v>
      </c>
      <c r="F57" s="20">
        <v>33368.77895</v>
      </c>
      <c r="G57" s="20">
        <f t="shared" si="1"/>
        <v>46.524257006778825</v>
      </c>
      <c r="H57" s="20">
        <f t="shared" si="2"/>
        <v>147.2409684194734</v>
      </c>
      <c r="I57" s="21"/>
      <c r="J57" s="6"/>
      <c r="K57" s="24"/>
      <c r="L57" s="17"/>
      <c r="M57" s="17"/>
      <c r="N57" s="25"/>
      <c r="O57" s="26"/>
      <c r="P57" s="23"/>
      <c r="Q57" s="23"/>
      <c r="R57" s="6"/>
    </row>
    <row r="58" spans="1:18" ht="15" customHeight="1" x14ac:dyDescent="0.2">
      <c r="A58" s="19" t="s">
        <v>70</v>
      </c>
      <c r="B58" s="10" t="s">
        <v>27</v>
      </c>
      <c r="C58" s="10" t="s">
        <v>27</v>
      </c>
      <c r="D58" s="20">
        <v>265733.90000000002</v>
      </c>
      <c r="E58" s="20">
        <v>538097.09612999996</v>
      </c>
      <c r="F58" s="20">
        <v>198824.55849</v>
      </c>
      <c r="G58" s="20">
        <f t="shared" si="1"/>
        <v>36.949569124224666</v>
      </c>
      <c r="H58" s="20">
        <f t="shared" si="2"/>
        <v>74.820923672139671</v>
      </c>
      <c r="I58" s="21"/>
      <c r="J58" s="6"/>
      <c r="K58" s="27"/>
      <c r="L58" s="17"/>
      <c r="M58" s="17"/>
      <c r="N58" s="25"/>
      <c r="O58" s="17"/>
      <c r="P58" s="23"/>
      <c r="Q58" s="23"/>
      <c r="R58" s="6"/>
    </row>
    <row r="59" spans="1:18" ht="15" customHeight="1" x14ac:dyDescent="0.2">
      <c r="A59" s="11" t="s">
        <v>71</v>
      </c>
      <c r="B59" s="12" t="s">
        <v>29</v>
      </c>
      <c r="C59" s="10" t="s">
        <v>6</v>
      </c>
      <c r="D59" s="13">
        <f>SUM(D60:D64)</f>
        <v>9059087.7000000011</v>
      </c>
      <c r="E59" s="13">
        <f t="shared" ref="E59:F59" si="10">SUM(E60:E64)</f>
        <v>17415830.709660001</v>
      </c>
      <c r="F59" s="13">
        <f t="shared" si="10"/>
        <v>8437325.660600001</v>
      </c>
      <c r="G59" s="13">
        <f t="shared" si="1"/>
        <v>48.446300387612794</v>
      </c>
      <c r="H59" s="13">
        <f t="shared" si="2"/>
        <v>93.136593220087718</v>
      </c>
      <c r="I59" s="14"/>
      <c r="J59" s="6"/>
      <c r="K59" s="27"/>
      <c r="L59" s="17"/>
      <c r="M59" s="17"/>
      <c r="N59" s="25"/>
      <c r="O59" s="17"/>
      <c r="P59" s="23"/>
      <c r="Q59" s="23"/>
      <c r="R59" s="6"/>
    </row>
    <row r="60" spans="1:18" ht="15" customHeight="1" x14ac:dyDescent="0.2">
      <c r="A60" s="19" t="s">
        <v>72</v>
      </c>
      <c r="B60" s="10" t="s">
        <v>29</v>
      </c>
      <c r="C60" s="10" t="s">
        <v>5</v>
      </c>
      <c r="D60" s="20">
        <v>94320.7</v>
      </c>
      <c r="E60" s="20">
        <v>262415.5</v>
      </c>
      <c r="F60" s="20">
        <v>112472.03198999999</v>
      </c>
      <c r="G60" s="20">
        <f t="shared" si="1"/>
        <v>42.860285307079799</v>
      </c>
      <c r="H60" s="20">
        <f t="shared" si="2"/>
        <v>119.24427192546281</v>
      </c>
      <c r="I60" s="21"/>
      <c r="J60" s="6"/>
      <c r="K60" s="24"/>
      <c r="L60" s="17"/>
      <c r="M60" s="17"/>
      <c r="N60" s="25"/>
      <c r="O60" s="26"/>
      <c r="P60" s="23"/>
      <c r="Q60" s="23"/>
      <c r="R60" s="6"/>
    </row>
    <row r="61" spans="1:18" ht="15" customHeight="1" x14ac:dyDescent="0.2">
      <c r="A61" s="19" t="s">
        <v>73</v>
      </c>
      <c r="B61" s="10" t="s">
        <v>29</v>
      </c>
      <c r="C61" s="10" t="s">
        <v>8</v>
      </c>
      <c r="D61" s="20">
        <v>1236203.6000000001</v>
      </c>
      <c r="E61" s="20">
        <v>1859588.9</v>
      </c>
      <c r="F61" s="20">
        <v>940929.81437000004</v>
      </c>
      <c r="G61" s="20">
        <f t="shared" si="1"/>
        <v>50.598807853176588</v>
      </c>
      <c r="H61" s="20">
        <f t="shared" si="2"/>
        <v>76.114469685252502</v>
      </c>
      <c r="I61" s="21"/>
      <c r="J61" s="6"/>
      <c r="K61" s="27"/>
      <c r="L61" s="17"/>
      <c r="M61" s="17"/>
      <c r="N61" s="25"/>
      <c r="O61" s="17"/>
      <c r="P61" s="23"/>
      <c r="Q61" s="23"/>
      <c r="R61" s="6"/>
    </row>
    <row r="62" spans="1:18" ht="15" customHeight="1" x14ac:dyDescent="0.2">
      <c r="A62" s="19" t="s">
        <v>74</v>
      </c>
      <c r="B62" s="10" t="s">
        <v>29</v>
      </c>
      <c r="C62" s="10" t="s">
        <v>10</v>
      </c>
      <c r="D62" s="20">
        <v>7221791.5</v>
      </c>
      <c r="E62" s="20">
        <v>12937923.155370001</v>
      </c>
      <c r="F62" s="20">
        <v>6380937.7190200007</v>
      </c>
      <c r="G62" s="20">
        <f t="shared" si="1"/>
        <v>49.319644601317144</v>
      </c>
      <c r="H62" s="20">
        <f t="shared" si="2"/>
        <v>88.356714798814124</v>
      </c>
      <c r="I62" s="21"/>
      <c r="J62" s="6"/>
      <c r="K62" s="27"/>
      <c r="L62" s="17"/>
      <c r="M62" s="17"/>
      <c r="N62" s="25"/>
      <c r="O62" s="17"/>
      <c r="P62" s="23"/>
      <c r="Q62" s="23"/>
      <c r="R62" s="6"/>
    </row>
    <row r="63" spans="1:18" ht="15" customHeight="1" x14ac:dyDescent="0.2">
      <c r="A63" s="19" t="s">
        <v>75</v>
      </c>
      <c r="B63" s="10" t="s">
        <v>29</v>
      </c>
      <c r="C63" s="10" t="s">
        <v>12</v>
      </c>
      <c r="D63" s="20">
        <v>431614.9</v>
      </c>
      <c r="E63" s="20">
        <v>2170207.3955900003</v>
      </c>
      <c r="F63" s="20">
        <v>935259.61884000001</v>
      </c>
      <c r="G63" s="20">
        <f t="shared" si="1"/>
        <v>43.095402805303642</v>
      </c>
      <c r="H63" s="20">
        <f t="shared" si="2"/>
        <v>216.68844584373707</v>
      </c>
      <c r="I63" s="21"/>
      <c r="J63" s="6"/>
      <c r="K63" s="24"/>
      <c r="L63" s="17"/>
      <c r="M63" s="17"/>
      <c r="N63" s="25"/>
      <c r="O63" s="26"/>
      <c r="P63" s="23"/>
      <c r="Q63" s="23"/>
      <c r="R63" s="6"/>
    </row>
    <row r="64" spans="1:18" ht="25.5" x14ac:dyDescent="0.2">
      <c r="A64" s="19" t="s">
        <v>76</v>
      </c>
      <c r="B64" s="10" t="s">
        <v>29</v>
      </c>
      <c r="C64" s="10" t="s">
        <v>16</v>
      </c>
      <c r="D64" s="20">
        <v>75157</v>
      </c>
      <c r="E64" s="20">
        <v>185695.75869999998</v>
      </c>
      <c r="F64" s="20">
        <v>67726.476379999993</v>
      </c>
      <c r="G64" s="20">
        <f t="shared" si="1"/>
        <v>36.471741117908472</v>
      </c>
      <c r="H64" s="20">
        <f t="shared" si="2"/>
        <v>90.113331266548684</v>
      </c>
      <c r="I64" s="21"/>
      <c r="J64" s="6"/>
      <c r="K64" s="27"/>
      <c r="L64" s="17"/>
      <c r="M64" s="17"/>
      <c r="N64" s="25"/>
      <c r="O64" s="17"/>
      <c r="P64" s="23"/>
      <c r="Q64" s="23"/>
      <c r="R64" s="6"/>
    </row>
    <row r="65" spans="1:18" ht="15" customHeight="1" x14ac:dyDescent="0.2">
      <c r="A65" s="11" t="s">
        <v>77</v>
      </c>
      <c r="B65" s="12" t="s">
        <v>20</v>
      </c>
      <c r="C65" s="10" t="s">
        <v>6</v>
      </c>
      <c r="D65" s="13">
        <f>SUM(D66:D69)</f>
        <v>162001.33099999998</v>
      </c>
      <c r="E65" s="13">
        <f t="shared" ref="E65:F65" si="11">SUM(E66:E69)</f>
        <v>386724.45699999999</v>
      </c>
      <c r="F65" s="13">
        <f t="shared" si="11"/>
        <v>200147.44983000003</v>
      </c>
      <c r="G65" s="13">
        <f t="shared" si="1"/>
        <v>51.754536390751213</v>
      </c>
      <c r="H65" s="13">
        <f t="shared" si="2"/>
        <v>123.54679347048084</v>
      </c>
      <c r="I65" s="14"/>
      <c r="J65" s="6"/>
      <c r="K65" s="27"/>
      <c r="L65" s="17"/>
      <c r="M65" s="17"/>
      <c r="N65" s="25"/>
      <c r="O65" s="17"/>
      <c r="P65" s="23"/>
      <c r="Q65" s="23"/>
      <c r="R65" s="6"/>
    </row>
    <row r="66" spans="1:18" ht="15" customHeight="1" x14ac:dyDescent="0.2">
      <c r="A66" s="19" t="s">
        <v>78</v>
      </c>
      <c r="B66" s="12">
        <v>11</v>
      </c>
      <c r="C66" s="10" t="s">
        <v>5</v>
      </c>
      <c r="D66" s="20">
        <v>0</v>
      </c>
      <c r="E66" s="20">
        <v>27972.400000000001</v>
      </c>
      <c r="F66" s="20">
        <v>0</v>
      </c>
      <c r="G66" s="20">
        <f t="shared" si="1"/>
        <v>0</v>
      </c>
      <c r="H66" s="20" t="s">
        <v>98</v>
      </c>
      <c r="I66" s="14"/>
      <c r="J66" s="6"/>
      <c r="K66" s="27"/>
      <c r="L66" s="17"/>
      <c r="M66" s="17"/>
      <c r="N66" s="25"/>
      <c r="O66" s="17"/>
      <c r="P66" s="23"/>
      <c r="Q66" s="23"/>
      <c r="R66" s="6"/>
    </row>
    <row r="67" spans="1:18" ht="15" customHeight="1" x14ac:dyDescent="0.2">
      <c r="A67" s="19" t="s">
        <v>79</v>
      </c>
      <c r="B67" s="10" t="s">
        <v>20</v>
      </c>
      <c r="C67" s="10" t="s">
        <v>8</v>
      </c>
      <c r="D67" s="20">
        <v>7527.482</v>
      </c>
      <c r="E67" s="20">
        <v>66616.357000000004</v>
      </c>
      <c r="F67" s="20">
        <v>18041.759149999998</v>
      </c>
      <c r="G67" s="20">
        <f t="shared" si="1"/>
        <v>27.083076833517023</v>
      </c>
      <c r="H67" s="20">
        <f t="shared" si="2"/>
        <v>239.67854257240333</v>
      </c>
      <c r="I67" s="21"/>
      <c r="J67" s="6"/>
      <c r="K67" s="24"/>
      <c r="L67" s="17"/>
      <c r="M67" s="17"/>
      <c r="N67" s="25"/>
      <c r="O67" s="26"/>
      <c r="P67" s="23"/>
      <c r="Q67" s="23"/>
      <c r="R67" s="6"/>
    </row>
    <row r="68" spans="1:18" ht="15" customHeight="1" x14ac:dyDescent="0.2">
      <c r="A68" s="19" t="s">
        <v>80</v>
      </c>
      <c r="B68" s="10" t="s">
        <v>20</v>
      </c>
      <c r="C68" s="10" t="s">
        <v>10</v>
      </c>
      <c r="D68" s="20">
        <v>144848.06099999999</v>
      </c>
      <c r="E68" s="20">
        <v>274160</v>
      </c>
      <c r="F68" s="20">
        <v>171688.64708000002</v>
      </c>
      <c r="G68" s="20">
        <f t="shared" si="1"/>
        <v>62.623521695360381</v>
      </c>
      <c r="H68" s="20">
        <f t="shared" si="2"/>
        <v>118.53016595092704</v>
      </c>
      <c r="I68" s="21"/>
      <c r="J68" s="6"/>
      <c r="K68" s="27"/>
      <c r="L68" s="17"/>
      <c r="M68" s="17"/>
      <c r="N68" s="25"/>
      <c r="O68" s="17"/>
      <c r="P68" s="23"/>
      <c r="Q68" s="23"/>
      <c r="R68" s="6"/>
    </row>
    <row r="69" spans="1:18" ht="25.5" x14ac:dyDescent="0.2">
      <c r="A69" s="19" t="s">
        <v>81</v>
      </c>
      <c r="B69" s="10" t="s">
        <v>20</v>
      </c>
      <c r="C69" s="10" t="s">
        <v>14</v>
      </c>
      <c r="D69" s="20">
        <v>9625.7880000000005</v>
      </c>
      <c r="E69" s="20">
        <v>17975.7</v>
      </c>
      <c r="F69" s="20">
        <v>10417.043599999999</v>
      </c>
      <c r="G69" s="20">
        <f t="shared" si="1"/>
        <v>57.950697886591342</v>
      </c>
      <c r="H69" s="20">
        <f t="shared" si="2"/>
        <v>108.22016441666904</v>
      </c>
      <c r="I69" s="21"/>
      <c r="J69" s="6"/>
      <c r="K69" s="27"/>
      <c r="L69" s="17"/>
      <c r="M69" s="17"/>
      <c r="N69" s="25"/>
      <c r="O69" s="17"/>
      <c r="P69" s="23"/>
      <c r="Q69" s="23"/>
      <c r="R69" s="6"/>
    </row>
    <row r="70" spans="1:18" ht="15.75" customHeight="1" x14ac:dyDescent="0.2">
      <c r="A70" s="11" t="s">
        <v>82</v>
      </c>
      <c r="B70" s="12" t="s">
        <v>42</v>
      </c>
      <c r="C70" s="10" t="s">
        <v>6</v>
      </c>
      <c r="D70" s="13">
        <f>D71</f>
        <v>10221.6</v>
      </c>
      <c r="E70" s="13">
        <f t="shared" ref="E70:F70" si="12">E71</f>
        <v>22022.3</v>
      </c>
      <c r="F70" s="13">
        <f t="shared" si="12"/>
        <v>10462.98033</v>
      </c>
      <c r="G70" s="13">
        <f t="shared" si="1"/>
        <v>47.510842782089071</v>
      </c>
      <c r="H70" s="13">
        <f t="shared" si="2"/>
        <v>102.36147305705565</v>
      </c>
      <c r="I70" s="14"/>
      <c r="J70" s="6"/>
      <c r="K70" s="24"/>
      <c r="L70" s="17"/>
      <c r="M70" s="17"/>
      <c r="N70" s="25"/>
      <c r="O70" s="26"/>
      <c r="P70" s="23"/>
      <c r="Q70" s="23"/>
      <c r="R70" s="6"/>
    </row>
    <row r="71" spans="1:18" ht="15.75" customHeight="1" x14ac:dyDescent="0.2">
      <c r="A71" s="19" t="s">
        <v>83</v>
      </c>
      <c r="B71" s="10" t="s">
        <v>42</v>
      </c>
      <c r="C71" s="10" t="s">
        <v>8</v>
      </c>
      <c r="D71" s="20">
        <v>10221.6</v>
      </c>
      <c r="E71" s="20">
        <v>22022.3</v>
      </c>
      <c r="F71" s="20">
        <v>10462.98033</v>
      </c>
      <c r="G71" s="20">
        <f t="shared" ref="G71:G78" si="13">F71/E71*100</f>
        <v>47.510842782089071</v>
      </c>
      <c r="H71" s="20">
        <f t="shared" ref="H71:H78" si="14">F71/D71*100</f>
        <v>102.36147305705565</v>
      </c>
      <c r="I71" s="21"/>
      <c r="J71" s="6"/>
      <c r="K71" s="27"/>
      <c r="L71" s="17"/>
      <c r="M71" s="17"/>
      <c r="N71" s="25"/>
      <c r="O71" s="17"/>
      <c r="P71" s="23"/>
      <c r="Q71" s="23"/>
      <c r="R71" s="6"/>
    </row>
    <row r="72" spans="1:18" ht="31.5" customHeight="1" x14ac:dyDescent="0.2">
      <c r="A72" s="11" t="s">
        <v>84</v>
      </c>
      <c r="B72" s="12" t="s">
        <v>22</v>
      </c>
      <c r="C72" s="10" t="s">
        <v>6</v>
      </c>
      <c r="D72" s="13">
        <f>D73</f>
        <v>691158.44476999994</v>
      </c>
      <c r="E72" s="13">
        <f t="shared" ref="E72:F72" si="15">E73</f>
        <v>1673453.5</v>
      </c>
      <c r="F72" s="13">
        <f t="shared" si="15"/>
        <v>573569.03825999994</v>
      </c>
      <c r="G72" s="13">
        <f t="shared" si="13"/>
        <v>34.274572807669884</v>
      </c>
      <c r="H72" s="13">
        <f t="shared" si="14"/>
        <v>82.98662088269343</v>
      </c>
      <c r="I72" s="14"/>
      <c r="J72" s="6"/>
      <c r="K72" s="27"/>
      <c r="L72" s="17"/>
      <c r="M72" s="17"/>
      <c r="N72" s="25"/>
      <c r="O72" s="17"/>
      <c r="P72" s="23"/>
      <c r="Q72" s="23"/>
      <c r="R72" s="6"/>
    </row>
    <row r="73" spans="1:18" ht="30" customHeight="1" x14ac:dyDescent="0.2">
      <c r="A73" s="19" t="s">
        <v>85</v>
      </c>
      <c r="B73" s="10" t="s">
        <v>22</v>
      </c>
      <c r="C73" s="10" t="s">
        <v>5</v>
      </c>
      <c r="D73" s="20">
        <v>691158.44476999994</v>
      </c>
      <c r="E73" s="20">
        <v>1673453.5</v>
      </c>
      <c r="F73" s="20">
        <v>573569.03825999994</v>
      </c>
      <c r="G73" s="20">
        <f t="shared" si="13"/>
        <v>34.274572807669884</v>
      </c>
      <c r="H73" s="20">
        <f t="shared" si="14"/>
        <v>82.98662088269343</v>
      </c>
      <c r="I73" s="21"/>
      <c r="J73" s="6"/>
      <c r="K73" s="22"/>
      <c r="L73" s="17"/>
      <c r="M73" s="17"/>
      <c r="N73" s="17"/>
      <c r="O73" s="17"/>
      <c r="P73" s="23"/>
      <c r="Q73" s="23"/>
      <c r="R73" s="6"/>
    </row>
    <row r="74" spans="1:18" ht="42" customHeight="1" x14ac:dyDescent="0.2">
      <c r="A74" s="11" t="s">
        <v>86</v>
      </c>
      <c r="B74" s="12" t="s">
        <v>87</v>
      </c>
      <c r="C74" s="10" t="s">
        <v>6</v>
      </c>
      <c r="D74" s="13">
        <f>SUM(D75:D77)</f>
        <v>1348937.2253500002</v>
      </c>
      <c r="E74" s="13">
        <f t="shared" ref="E74:F74" si="16">SUM(E75:E77)</f>
        <v>7548657.1479800008</v>
      </c>
      <c r="F74" s="13">
        <f t="shared" si="16"/>
        <v>3875617.54959</v>
      </c>
      <c r="G74" s="13">
        <f t="shared" si="13"/>
        <v>51.341814492490286</v>
      </c>
      <c r="H74" s="13">
        <f t="shared" si="14"/>
        <v>287.30896269723883</v>
      </c>
      <c r="I74" s="14"/>
      <c r="J74" s="6"/>
      <c r="K74" s="24"/>
      <c r="L74" s="17"/>
      <c r="M74" s="17"/>
      <c r="N74" s="25"/>
      <c r="O74" s="17"/>
      <c r="P74" s="23"/>
      <c r="Q74" s="23"/>
      <c r="R74" s="6"/>
    </row>
    <row r="75" spans="1:18" ht="45.75" customHeight="1" x14ac:dyDescent="0.2">
      <c r="A75" s="19" t="s">
        <v>88</v>
      </c>
      <c r="B75" s="10" t="s">
        <v>87</v>
      </c>
      <c r="C75" s="10" t="s">
        <v>5</v>
      </c>
      <c r="D75" s="20">
        <v>1168564.2503500001</v>
      </c>
      <c r="E75" s="20">
        <v>2827190.6</v>
      </c>
      <c r="F75" s="20">
        <v>1676810.05485</v>
      </c>
      <c r="G75" s="20">
        <f t="shared" si="13"/>
        <v>59.310117077002168</v>
      </c>
      <c r="H75" s="20">
        <f t="shared" si="14"/>
        <v>143.49318442248884</v>
      </c>
      <c r="I75" s="21"/>
      <c r="J75" s="6"/>
      <c r="K75" s="24"/>
      <c r="L75" s="17"/>
      <c r="M75" s="17"/>
      <c r="N75" s="25"/>
      <c r="O75" s="26"/>
      <c r="P75" s="23"/>
      <c r="Q75" s="23"/>
      <c r="R75" s="6"/>
    </row>
    <row r="76" spans="1:18" ht="15" customHeight="1" x14ac:dyDescent="0.2">
      <c r="A76" s="19" t="s">
        <v>89</v>
      </c>
      <c r="B76" s="10" t="s">
        <v>87</v>
      </c>
      <c r="C76" s="10" t="s">
        <v>8</v>
      </c>
      <c r="D76" s="20">
        <v>121873.60000000001</v>
      </c>
      <c r="E76" s="20">
        <v>875443.6</v>
      </c>
      <c r="F76" s="20">
        <v>30036</v>
      </c>
      <c r="G76" s="20">
        <f t="shared" si="13"/>
        <v>3.4309463225272308</v>
      </c>
      <c r="H76" s="20">
        <f t="shared" si="14"/>
        <v>24.645206180829973</v>
      </c>
      <c r="I76" s="21"/>
      <c r="J76" s="6"/>
      <c r="K76" s="27"/>
      <c r="L76" s="17"/>
      <c r="M76" s="17"/>
      <c r="N76" s="25"/>
      <c r="O76" s="17"/>
      <c r="P76" s="23"/>
      <c r="Q76" s="23"/>
      <c r="R76" s="6"/>
    </row>
    <row r="77" spans="1:18" ht="30" customHeight="1" x14ac:dyDescent="0.2">
      <c r="A77" s="19" t="s">
        <v>90</v>
      </c>
      <c r="B77" s="10" t="s">
        <v>87</v>
      </c>
      <c r="C77" s="10" t="s">
        <v>10</v>
      </c>
      <c r="D77" s="20">
        <v>58499.375</v>
      </c>
      <c r="E77" s="20">
        <v>3846022.9479800002</v>
      </c>
      <c r="F77" s="20">
        <v>2168771.49474</v>
      </c>
      <c r="G77" s="20">
        <f t="shared" si="13"/>
        <v>56.389978012977728</v>
      </c>
      <c r="H77" s="20">
        <f t="shared" si="14"/>
        <v>3707.3413087575723</v>
      </c>
      <c r="I77" s="21"/>
      <c r="J77" s="6"/>
      <c r="K77" s="27"/>
      <c r="L77" s="17"/>
      <c r="M77" s="17"/>
      <c r="N77" s="25"/>
      <c r="O77" s="17"/>
      <c r="P77" s="23"/>
      <c r="Q77" s="23"/>
      <c r="R77" s="6"/>
    </row>
    <row r="78" spans="1:18" ht="15" customHeight="1" x14ac:dyDescent="0.2">
      <c r="A78" s="29" t="s">
        <v>91</v>
      </c>
      <c r="B78" s="11" t="s">
        <v>6</v>
      </c>
      <c r="C78" s="11" t="s">
        <v>6</v>
      </c>
      <c r="D78" s="13">
        <f>D74+D72+D70+D65+D59+D52+D48+D40+D36+D31+D17+D15+D6+D22</f>
        <v>26254384.460050002</v>
      </c>
      <c r="E78" s="13">
        <f>E74+E72+E70+E65+E59+E52+E48+E40+E36+E31+E17+E15+E6+E22</f>
        <v>57568902.288199998</v>
      </c>
      <c r="F78" s="13">
        <f>F74+F72+F70+F65+F59+F52+F48+F40+F36+F31+F17+F15+F6+F22</f>
        <v>27585687.814890001</v>
      </c>
      <c r="G78" s="13">
        <f t="shared" si="13"/>
        <v>47.917689444191971</v>
      </c>
      <c r="H78" s="13">
        <f t="shared" si="14"/>
        <v>105.07078486972634</v>
      </c>
      <c r="I78" s="14"/>
      <c r="J78" s="6"/>
      <c r="K78" s="27"/>
      <c r="L78" s="17"/>
      <c r="M78" s="17"/>
      <c r="N78" s="25"/>
      <c r="O78" s="17"/>
      <c r="P78" s="23"/>
      <c r="Q78" s="23"/>
      <c r="R78" s="6"/>
    </row>
  </sheetData>
  <autoFilter ref="A5:R78"/>
  <mergeCells count="8">
    <mergeCell ref="A1:H1"/>
    <mergeCell ref="A4:A5"/>
    <mergeCell ref="B4:C4"/>
    <mergeCell ref="D4:D5"/>
    <mergeCell ref="E4:E5"/>
    <mergeCell ref="F4:F5"/>
    <mergeCell ref="G4:G5"/>
    <mergeCell ref="H4:H5"/>
  </mergeCells>
  <pageMargins left="0.59055118110236227" right="0.39370078740157483" top="0.59055118110236227" bottom="0.62992125984251968" header="0.31496062992125984" footer="0.31496062992125984"/>
  <pageSetup paperSize="9" orientation="landscape" useFirstPageNumber="1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 РЗПР</vt:lpstr>
      <vt:lpstr>'Расходы РЗПР'!Область_печати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dcterms:created xsi:type="dcterms:W3CDTF">2018-08-06T23:24:24Z</dcterms:created>
  <dcterms:modified xsi:type="dcterms:W3CDTF">2018-08-29T05:34:00Z</dcterms:modified>
</cp:coreProperties>
</file>