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505"/>
  </bookViews>
  <sheets>
    <sheet name="Доходы бюджет субъекта" sheetId="1" r:id="rId1"/>
  </sheets>
  <definedNames>
    <definedName name="_xlnm.Print_Titles" localSheetId="0">'Доходы бюджет субъекта'!$6:$7</definedName>
  </definedNames>
  <calcPr calcId="145621"/>
</workbook>
</file>

<file path=xl/calcChain.xml><?xml version="1.0" encoding="utf-8"?>
<calcChain xmlns="http://schemas.openxmlformats.org/spreadsheetml/2006/main">
  <c r="F8" i="1" l="1"/>
  <c r="F33" i="1"/>
  <c r="F32" i="1"/>
  <c r="C33" i="1" l="1"/>
  <c r="C32" i="1" s="1"/>
  <c r="D33" i="1"/>
  <c r="E33" i="1" s="1"/>
  <c r="D32" i="1" l="1"/>
  <c r="G33" i="1"/>
  <c r="G13" i="1"/>
  <c r="G16" i="1"/>
  <c r="G17" i="1"/>
  <c r="E16" i="1"/>
  <c r="E17" i="1"/>
  <c r="D15" i="1"/>
  <c r="C15" i="1"/>
  <c r="F21" i="1"/>
  <c r="D21" i="1"/>
  <c r="C21" i="1"/>
  <c r="E32" i="1"/>
  <c r="G32" i="1" l="1"/>
  <c r="E21" i="1"/>
  <c r="G21" i="1"/>
  <c r="G41" i="1"/>
  <c r="G40" i="1"/>
  <c r="G37" i="1"/>
  <c r="E37" i="1"/>
  <c r="G36" i="1"/>
  <c r="E36" i="1"/>
  <c r="G35" i="1"/>
  <c r="E35" i="1"/>
  <c r="G34" i="1"/>
  <c r="E34" i="1"/>
  <c r="G31" i="1"/>
  <c r="E31" i="1"/>
  <c r="G29" i="1"/>
  <c r="E29" i="1"/>
  <c r="G28" i="1"/>
  <c r="E28" i="1"/>
  <c r="G27" i="1"/>
  <c r="E27" i="1"/>
  <c r="G26" i="1"/>
  <c r="E26" i="1"/>
  <c r="F25" i="1"/>
  <c r="D25" i="1"/>
  <c r="D30" i="1" s="1"/>
  <c r="C25" i="1"/>
  <c r="C30" i="1" s="1"/>
  <c r="G24" i="1"/>
  <c r="E24" i="1"/>
  <c r="G23" i="1"/>
  <c r="E23" i="1"/>
  <c r="G22" i="1"/>
  <c r="E22" i="1"/>
  <c r="G20" i="1"/>
  <c r="G19" i="1"/>
  <c r="E19" i="1"/>
  <c r="F18" i="1"/>
  <c r="D18" i="1"/>
  <c r="C18" i="1"/>
  <c r="G15" i="1"/>
  <c r="E15" i="1"/>
  <c r="F14" i="1"/>
  <c r="D14" i="1"/>
  <c r="C14" i="1"/>
  <c r="E13" i="1"/>
  <c r="G12" i="1"/>
  <c r="E12" i="1"/>
  <c r="F11" i="1"/>
  <c r="D11" i="1"/>
  <c r="C11" i="1"/>
  <c r="E11" i="1" l="1"/>
  <c r="G18" i="1"/>
  <c r="C10" i="1"/>
  <c r="C9" i="1" s="1"/>
  <c r="C8" i="1" s="1"/>
  <c r="E14" i="1"/>
  <c r="G11" i="1"/>
  <c r="G14" i="1"/>
  <c r="D10" i="1"/>
  <c r="G25" i="1"/>
  <c r="G30" i="1"/>
  <c r="E30" i="1"/>
  <c r="E25" i="1"/>
  <c r="F10" i="1"/>
  <c r="F9" i="1" s="1"/>
  <c r="E18" i="1"/>
  <c r="E10" i="1" l="1"/>
  <c r="D9" i="1"/>
  <c r="G10" i="1"/>
  <c r="D8" i="1" l="1"/>
  <c r="E9" i="1"/>
  <c r="G9" i="1"/>
  <c r="E8" i="1" l="1"/>
  <c r="G8" i="1"/>
</calcChain>
</file>

<file path=xl/sharedStrings.xml><?xml version="1.0" encoding="utf-8"?>
<sst xmlns="http://schemas.openxmlformats.org/spreadsheetml/2006/main" count="75" uniqueCount="66">
  <si>
    <t>Код бюджетной классификации</t>
  </si>
  <si>
    <t xml:space="preserve">Наименование доходов </t>
  </si>
  <si>
    <t>Уточненные годовые бюджетные назначения (годовой план), тыс. руб.</t>
  </si>
  <si>
    <t>Фактическое поступление на 01.04.2018 года, тыс. руб.</t>
  </si>
  <si>
    <t>% исполнения уточненных  годовых бюджетных назначений на 01.04.2018 года</t>
  </si>
  <si>
    <t>Фактическое поступление на 01.04.2017 года, тыс. руб.</t>
  </si>
  <si>
    <t xml:space="preserve">Темп роста к соответствующему периоду прошлого года </t>
  </si>
  <si>
    <t>ДОХОДЫ БЮДЖЕТА - ВСЕГО</t>
  </si>
  <si>
    <t xml:space="preserve"> 1 00 00000 00 0000 110</t>
  </si>
  <si>
    <t xml:space="preserve">НАЛОГОВЫЕ И НЕНАЛОГОВЫЕ ДОХОДЫ </t>
  </si>
  <si>
    <t>НАЛОГОВЫЕ ДОХОДЫ</t>
  </si>
  <si>
    <t xml:space="preserve"> 1 01 00000 00 0000 110</t>
  </si>
  <si>
    <t>Налоги на прибыль, доходы</t>
  </si>
  <si>
    <t xml:space="preserve"> 1 01 01000 00 0000 110</t>
  </si>
  <si>
    <t>Налог на прибыль организаций</t>
  </si>
  <si>
    <t xml:space="preserve"> 1 01 02000 01 0000 110 </t>
  </si>
  <si>
    <t>Налог на доходы физических лиц</t>
  </si>
  <si>
    <t>1 03 00000 00 0000 000</t>
  </si>
  <si>
    <t>Налоги на товары (работы, услуги), реализуемые на территории РФ</t>
  </si>
  <si>
    <t>1 03 02000 01 0000 000</t>
  </si>
  <si>
    <t>Акцизы по подакцизным товарам (продукции), производимым на территории РФ</t>
  </si>
  <si>
    <t>1 05 00000 00 0000 000</t>
  </si>
  <si>
    <t>Налоги на совокупный доход</t>
  </si>
  <si>
    <t>1 05 01000 00 0000 000</t>
  </si>
  <si>
    <t>Налог, взимаемый в связи с применением упрощенной системы налогообложения</t>
  </si>
  <si>
    <t>1 05 03000 01 0000 110</t>
  </si>
  <si>
    <t>Единый  сельскохозяйственный налог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</si>
  <si>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</si>
  <si>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</si>
  <si>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</si>
  <si>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</si>
  <si>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</si>
  <si>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</si>
  <si>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</si>
  <si>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</si>
  <si>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</si>
  <si>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</si>
  <si>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</si>
  <si>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пошлина, сборы</t>
  </si>
  <si>
    <t>Задолженность по отмененным налогам, сборам и иным обязательным платежам</t>
  </si>
  <si>
    <t>ПРОЧИЕ НАЛОГОВЫЕ ДОХОДЫ</t>
  </si>
  <si>
    <t>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</si>
  <si>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</si>
  <si>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</si>
  <si>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</si>
  <si>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</si>
  <si>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</si>
  <si>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</si>
  <si>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</si>
  <si>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</si>
  <si>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</si>
  <si>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</si>
  <si>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</si>
  <si>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</si>
  <si>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</si>
  <si>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</si>
  <si>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</si>
  <si>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Сведения об исполнении доходов бюджета Забайкальского края по состоянию на 01.04.2018 года (в сравнении с запланированными значениями на 2018 год и исполнением на 01.04.2017 года)</t>
  </si>
  <si>
    <t>Акцизы на алкогольную продукцию</t>
  </si>
  <si>
    <t>Акцизы на нефтепродукты</t>
  </si>
  <si>
    <t>Х</t>
  </si>
  <si>
    <t>2 18 00000 00 0000 000</t>
  </si>
  <si>
    <t>2 19 00000 00 0000 000</t>
  </si>
  <si>
    <t>2 07 00000 00 0000 000</t>
  </si>
  <si>
    <t>2 02 90000 00 0000 151</t>
  </si>
  <si>
    <t>Прочие безвозмездные поступления от других бюджетов бюджетной 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</si>
</sst>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"/>
    <numFmt numFmtId="166" formatCode="#,##0.0"/>
  </numFmts>
  <fonts count="1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i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FAC090"/>
      </top>
      <bottom/>
      <diagonal/>
    </border>
  </borders>
  <cellStyleXfs count="22">
    <xf numFmtId="0" fontId="0" fillId="0" borderId="0"/>
    <xf numFmtId="0" fontId="11" fillId="0" borderId="6">
      <alignment horizontal="center" vertical="center" wrapText="1"/>
    </xf>
    <xf numFmtId="0" fontId="12" fillId="0" borderId="0"/>
    <xf numFmtId="0" fontId="13" fillId="0" borderId="0">
      <alignment horizontal="center"/>
    </xf>
    <xf numFmtId="0" fontId="12" fillId="0" borderId="0">
      <alignment wrapText="1"/>
    </xf>
    <xf numFmtId="0" fontId="12" fillId="0" borderId="0">
      <alignment horizontal="right"/>
    </xf>
    <xf numFmtId="0" fontId="12" fillId="0" borderId="6">
      <alignment horizontal="center" vertical="center" wrapText="1"/>
    </xf>
    <xf numFmtId="0" fontId="12" fillId="0" borderId="6">
      <alignment horizontal="center" vertical="center" shrinkToFit="1"/>
    </xf>
    <xf numFmtId="0" fontId="11" fillId="0" borderId="6">
      <alignment horizontal="left"/>
    </xf>
    <xf numFmtId="4" fontId="11" fillId="3" borderId="6">
      <alignment horizontal="right" vertical="top" shrinkToFit="1"/>
    </xf>
    <xf numFmtId="0" fontId="12" fillId="0" borderId="7"/>
    <xf numFmtId="0" fontId="12" fillId="0" borderId="0">
      <alignment horizontal="left" wrapText="1"/>
    </xf>
    <xf numFmtId="49" fontId="12" fillId="0" borderId="6">
      <alignment horizontal="left" vertical="top" wrapText="1"/>
    </xf>
    <xf numFmtId="4" fontId="12" fillId="4" borderId="6">
      <alignment horizontal="right" vertical="top" shrinkToFit="1"/>
    </xf>
    <xf numFmtId="4" fontId="14" fillId="5" borderId="7">
      <alignment horizontal="right" vertical="top" wrapText="1"/>
    </xf>
    <xf numFmtId="4" fontId="14" fillId="6" borderId="7">
      <alignment horizontal="right" vertical="top" shrinkToFit="1"/>
    </xf>
    <xf numFmtId="4" fontId="15" fillId="0" borderId="7">
      <alignment horizontal="right" vertical="top" shrinkToFit="1"/>
    </xf>
    <xf numFmtId="4" fontId="14" fillId="7" borderId="8">
      <alignment horizontal="right" shrinkToFit="1"/>
    </xf>
    <xf numFmtId="4" fontId="14" fillId="5" borderId="7">
      <alignment horizontal="right" vertical="top" shrinkToFit="1"/>
    </xf>
    <xf numFmtId="44" fontId="16" fillId="0" borderId="0">
      <alignment vertical="top" wrapText="1"/>
    </xf>
    <xf numFmtId="0" fontId="17" fillId="0" borderId="0"/>
    <xf numFmtId="43" fontId="17" fillId="0" borderId="0" applyFont="0" applyFill="0" applyBorder="0" applyAlignment="0" applyProtection="0"/>
  </cellStyleXfs>
  <cellXfs count="4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/>
    <xf numFmtId="165" fontId="6" fillId="2" borderId="2" xfId="0" applyNumberFormat="1" applyFont="1" applyFill="1" applyBorder="1"/>
    <xf numFmtId="165" fontId="8" fillId="2" borderId="2" xfId="0" applyNumberFormat="1" applyFont="1" applyFill="1" applyBorder="1" applyAlignment="1">
      <alignment horizontal="left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/>
    <xf numFmtId="165" fontId="8" fillId="2" borderId="2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horizontal="left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3" fillId="2" borderId="5" xfId="0" applyNumberFormat="1" applyFont="1" applyFill="1" applyBorder="1" applyAlignment="1">
      <alignment horizontal="left" vertical="center" wrapText="1"/>
    </xf>
    <xf numFmtId="165" fontId="8" fillId="2" borderId="5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wrapText="1"/>
    </xf>
    <xf numFmtId="166" fontId="9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justify" vertic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wrapText="1"/>
    </xf>
    <xf numFmtId="166" fontId="10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justify" vertical="center"/>
    </xf>
    <xf numFmtId="165" fontId="18" fillId="2" borderId="2" xfId="0" applyNumberFormat="1" applyFont="1" applyFill="1" applyBorder="1" applyAlignment="1">
      <alignment horizontal="left" vertical="center" wrapText="1"/>
    </xf>
    <xf numFmtId="166" fontId="18" fillId="2" borderId="2" xfId="0" applyNumberFormat="1" applyFont="1" applyFill="1" applyBorder="1" applyAlignment="1">
      <alignment horizontal="center" vertical="center" wrapText="1"/>
    </xf>
    <xf numFmtId="166" fontId="18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</cellXfs>
  <cellStyles count="22">
    <cellStyle name="st32" xfId="1"/>
    <cellStyle name="xl23" xfId="2"/>
    <cellStyle name="xl25" xfId="3"/>
    <cellStyle name="xl26" xfId="4"/>
    <cellStyle name="xl27" xfId="5"/>
    <cellStyle name="xl29" xfId="6"/>
    <cellStyle name="xl31" xfId="7"/>
    <cellStyle name="xl33" xfId="8"/>
    <cellStyle name="xl34" xfId="9"/>
    <cellStyle name="xl36" xfId="10"/>
    <cellStyle name="xl37" xfId="11"/>
    <cellStyle name="xl38" xfId="12"/>
    <cellStyle name="xl39" xfId="13"/>
    <cellStyle name="xl49" xfId="14"/>
    <cellStyle name="xl50" xfId="15"/>
    <cellStyle name="xl52" xfId="16"/>
    <cellStyle name="xl54" xfId="17"/>
    <cellStyle name="xl59" xfId="18"/>
    <cellStyle name="Обычный" xfId="0" builtinId="0"/>
    <cellStyle name="Обычный 2" xfId="19"/>
    <cellStyle name="Обычный 3" xfId="20"/>
    <cellStyle name="Финансовый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topLeftCell="A36" zoomScaleNormal="100" workbookViewId="0">
      <selection activeCell="F13" sqref="F13"/>
    </sheetView>
  </sheetViews>
  <sheetFormatPr defaultRowHeight="15.75" x14ac:dyDescent="0.25"/>
  <cols>
    <col min="1" max="1" width="24.85546875" style="1" customWidth="1"/>
    <col min="2" max="2" width="38.28515625" style="2" customWidth="1"/>
    <col min="3" max="3" width="14.5703125" style="1" customWidth="1"/>
    <col min="4" max="6" width="15.140625" style="3" customWidth="1"/>
    <col min="7" max="7" width="15.5703125" style="4" customWidth="1"/>
    <col min="8" max="16384" width="9.140625" style="1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D4" s="36"/>
      <c r="E4" s="36"/>
      <c r="F4" s="36"/>
      <c r="G4" s="36"/>
    </row>
    <row r="5" spans="1:7" s="5" customFormat="1" ht="55.5" customHeight="1" x14ac:dyDescent="0.3">
      <c r="A5" s="37" t="s">
        <v>57</v>
      </c>
      <c r="B5" s="37"/>
      <c r="C5" s="37"/>
      <c r="D5" s="37"/>
      <c r="E5" s="37"/>
      <c r="F5" s="37"/>
      <c r="G5" s="37"/>
    </row>
    <row r="6" spans="1:7" s="6" customFormat="1" ht="42" customHeight="1" x14ac:dyDescent="0.2">
      <c r="A6" s="38" t="s">
        <v>0</v>
      </c>
      <c r="B6" s="40" t="s">
        <v>1</v>
      </c>
      <c r="C6" s="42" t="s">
        <v>2</v>
      </c>
      <c r="D6" s="43" t="s">
        <v>3</v>
      </c>
      <c r="E6" s="40" t="s">
        <v>4</v>
      </c>
      <c r="F6" s="40" t="s">
        <v>5</v>
      </c>
      <c r="G6" s="46" t="s">
        <v>6</v>
      </c>
    </row>
    <row r="7" spans="1:7" s="6" customFormat="1" ht="54.75" customHeight="1" x14ac:dyDescent="0.2">
      <c r="A7" s="39"/>
      <c r="B7" s="41"/>
      <c r="C7" s="42"/>
      <c r="D7" s="44"/>
      <c r="E7" s="45"/>
      <c r="F7" s="45"/>
      <c r="G7" s="46"/>
    </row>
    <row r="8" spans="1:7" s="11" customFormat="1" ht="16.5" customHeight="1" x14ac:dyDescent="0.2">
      <c r="A8" s="7"/>
      <c r="B8" s="8" t="s">
        <v>7</v>
      </c>
      <c r="C8" s="9">
        <f>C9+C32</f>
        <v>52853388.799999997</v>
      </c>
      <c r="D8" s="9">
        <f>D9+D32</f>
        <v>12112741.207320001</v>
      </c>
      <c r="E8" s="9">
        <f>D8/C8*100</f>
        <v>22.917624550348609</v>
      </c>
      <c r="F8" s="9">
        <f>F9+F32-0.1</f>
        <v>11128732.200000001</v>
      </c>
      <c r="G8" s="10">
        <f>D8/C8</f>
        <v>0.22917624550348609</v>
      </c>
    </row>
    <row r="9" spans="1:7" s="11" customFormat="1" ht="25.5" x14ac:dyDescent="0.2">
      <c r="A9" s="12" t="s">
        <v>8</v>
      </c>
      <c r="B9" s="8" t="s">
        <v>9</v>
      </c>
      <c r="C9" s="9">
        <f>C10+C31</f>
        <v>31335781</v>
      </c>
      <c r="D9" s="9">
        <f>D10+D31</f>
        <v>7377009.7000000011</v>
      </c>
      <c r="E9" s="9">
        <f>D9/C9*100</f>
        <v>23.541808962731778</v>
      </c>
      <c r="F9" s="9">
        <f>F10+F31</f>
        <v>7435109.7000000011</v>
      </c>
      <c r="G9" s="9">
        <f>D9/F9*100</f>
        <v>99.218572390397952</v>
      </c>
    </row>
    <row r="10" spans="1:7" s="11" customFormat="1" ht="16.5" customHeight="1" x14ac:dyDescent="0.2">
      <c r="A10" s="12"/>
      <c r="B10" s="8" t="s">
        <v>10</v>
      </c>
      <c r="C10" s="9">
        <f>C11+C14+C18+C21+C25+C28+C29</f>
        <v>30461908</v>
      </c>
      <c r="D10" s="9">
        <f>D11+D14+D18+D21+D25+D28+D29</f>
        <v>7200619.8000000007</v>
      </c>
      <c r="E10" s="9">
        <f t="shared" ref="E10:E31" si="0">D10/C10*100</f>
        <v>23.638111572000025</v>
      </c>
      <c r="F10" s="9">
        <f>F11+F14+F18+F21+F25+F28+F29</f>
        <v>7256851.9000000013</v>
      </c>
      <c r="G10" s="9">
        <f t="shared" ref="G10:G31" si="1">D10/F10*100</f>
        <v>99.225117161340989</v>
      </c>
    </row>
    <row r="11" spans="1:7" s="11" customFormat="1" ht="20.25" customHeight="1" x14ac:dyDescent="0.2">
      <c r="A11" s="12" t="s">
        <v>11</v>
      </c>
      <c r="B11" s="8" t="s">
        <v>12</v>
      </c>
      <c r="C11" s="9">
        <f>C12+C13</f>
        <v>20296298</v>
      </c>
      <c r="D11" s="9">
        <f>D12+D13</f>
        <v>5355763.8000000007</v>
      </c>
      <c r="E11" s="9">
        <f t="shared" si="0"/>
        <v>26.387885120724974</v>
      </c>
      <c r="F11" s="9">
        <f>F12+F13</f>
        <v>5147487.8000000007</v>
      </c>
      <c r="G11" s="9">
        <f t="shared" si="1"/>
        <v>104.04616791903808</v>
      </c>
    </row>
    <row r="12" spans="1:7" s="17" customFormat="1" ht="19.5" customHeight="1" x14ac:dyDescent="0.2">
      <c r="A12" s="13" t="s">
        <v>13</v>
      </c>
      <c r="B12" s="14" t="s">
        <v>14</v>
      </c>
      <c r="C12" s="15">
        <v>7264372</v>
      </c>
      <c r="D12" s="16">
        <v>2512197.1</v>
      </c>
      <c r="E12" s="15">
        <f t="shared" si="0"/>
        <v>34.582440161379402</v>
      </c>
      <c r="F12" s="15">
        <v>2510576.6</v>
      </c>
      <c r="G12" s="15">
        <f t="shared" si="1"/>
        <v>100.0645469251964</v>
      </c>
    </row>
    <row r="13" spans="1:7" s="17" customFormat="1" ht="62.25" customHeight="1" x14ac:dyDescent="0.2">
      <c r="A13" s="13" t="s">
        <v>15</v>
      </c>
      <c r="B13" s="14" t="s">
        <v>16</v>
      </c>
      <c r="C13" s="15">
        <v>13031926</v>
      </c>
      <c r="D13" s="16">
        <v>2843566.7</v>
      </c>
      <c r="E13" s="15">
        <f t="shared" si="0"/>
        <v>21.820003428503203</v>
      </c>
      <c r="F13" s="15">
        <v>2636911.2000000002</v>
      </c>
      <c r="G13" s="15">
        <f t="shared" si="1"/>
        <v>107.83702917261681</v>
      </c>
    </row>
    <row r="14" spans="1:7" s="11" customFormat="1" ht="25.5" x14ac:dyDescent="0.2">
      <c r="A14" s="12" t="s">
        <v>17</v>
      </c>
      <c r="B14" s="8" t="s">
        <v>18</v>
      </c>
      <c r="C14" s="9">
        <f>C15</f>
        <v>2123234</v>
      </c>
      <c r="D14" s="9">
        <f>D15</f>
        <v>568426.79999999993</v>
      </c>
      <c r="E14" s="9">
        <f t="shared" si="0"/>
        <v>26.771745365795756</v>
      </c>
      <c r="F14" s="9">
        <f>F15</f>
        <v>527157.19999999995</v>
      </c>
      <c r="G14" s="9">
        <f t="shared" si="1"/>
        <v>107.82870840045436</v>
      </c>
    </row>
    <row r="15" spans="1:7" s="17" customFormat="1" ht="51" customHeight="1" x14ac:dyDescent="0.2">
      <c r="A15" s="13" t="s">
        <v>19</v>
      </c>
      <c r="B15" s="14" t="s">
        <v>20</v>
      </c>
      <c r="C15" s="15">
        <f>SUM(C16:C17)</f>
        <v>2123234</v>
      </c>
      <c r="D15" s="15">
        <f>SUM(D16:D17)</f>
        <v>568426.79999999993</v>
      </c>
      <c r="E15" s="15">
        <f t="shared" si="0"/>
        <v>26.771745365795756</v>
      </c>
      <c r="F15" s="15">
        <v>527157.19999999995</v>
      </c>
      <c r="G15" s="15">
        <f t="shared" si="1"/>
        <v>107.82870840045436</v>
      </c>
    </row>
    <row r="16" spans="1:7" s="17" customFormat="1" ht="18.75" customHeight="1" x14ac:dyDescent="0.2">
      <c r="A16" s="13"/>
      <c r="B16" s="33" t="s">
        <v>58</v>
      </c>
      <c r="C16" s="34">
        <v>178103</v>
      </c>
      <c r="D16" s="35">
        <v>60266.7</v>
      </c>
      <c r="E16" s="15">
        <f t="shared" si="0"/>
        <v>33.838116146274906</v>
      </c>
      <c r="F16" s="34">
        <v>30970.799999999999</v>
      </c>
      <c r="G16" s="15">
        <f t="shared" si="1"/>
        <v>194.59200278972452</v>
      </c>
    </row>
    <row r="17" spans="1:7" s="17" customFormat="1" ht="18.75" customHeight="1" x14ac:dyDescent="0.2">
      <c r="A17" s="13"/>
      <c r="B17" s="33" t="s">
        <v>59</v>
      </c>
      <c r="C17" s="34">
        <v>1945131</v>
      </c>
      <c r="D17" s="35">
        <v>508160.1</v>
      </c>
      <c r="E17" s="15">
        <f t="shared" si="0"/>
        <v>26.124723733260126</v>
      </c>
      <c r="F17" s="34">
        <v>496186.4</v>
      </c>
      <c r="G17" s="15">
        <f t="shared" si="1"/>
        <v>102.41314554369083</v>
      </c>
    </row>
    <row r="18" spans="1:7" s="11" customFormat="1" ht="20.25" customHeight="1" x14ac:dyDescent="0.2">
      <c r="A18" s="12" t="s">
        <v>21</v>
      </c>
      <c r="B18" s="8" t="s">
        <v>22</v>
      </c>
      <c r="C18" s="9">
        <f>C19+C20</f>
        <v>1272177</v>
      </c>
      <c r="D18" s="9">
        <f>D19+D20</f>
        <v>259229.5</v>
      </c>
      <c r="E18" s="9">
        <f t="shared" si="0"/>
        <v>20.376842216138165</v>
      </c>
      <c r="F18" s="9">
        <f>F19+F20</f>
        <v>260481.9</v>
      </c>
      <c r="G18" s="9">
        <f t="shared" si="1"/>
        <v>99.519198838767693</v>
      </c>
    </row>
    <row r="19" spans="1:7" s="17" customFormat="1" ht="39" customHeight="1" x14ac:dyDescent="0.2">
      <c r="A19" s="13" t="s">
        <v>23</v>
      </c>
      <c r="B19" s="14" t="s">
        <v>24</v>
      </c>
      <c r="C19" s="15">
        <v>1272177</v>
      </c>
      <c r="D19" s="16">
        <v>259227.3</v>
      </c>
      <c r="E19" s="15">
        <f t="shared" si="0"/>
        <v>20.37666928422696</v>
      </c>
      <c r="F19" s="15">
        <v>260479.6</v>
      </c>
      <c r="G19" s="15">
        <f t="shared" si="1"/>
        <v>99.519232984080134</v>
      </c>
    </row>
    <row r="20" spans="1:7" s="17" customFormat="1" ht="26.25" customHeight="1" x14ac:dyDescent="0.2">
      <c r="A20" s="13" t="s">
        <v>25</v>
      </c>
      <c r="B20" s="14" t="s">
        <v>26</v>
      </c>
      <c r="C20" s="15">
        <v>0</v>
      </c>
      <c r="D20" s="16">
        <v>2.2000000000000002</v>
      </c>
      <c r="E20" s="15">
        <v>0</v>
      </c>
      <c r="F20" s="15">
        <v>2.2999999999999998</v>
      </c>
      <c r="G20" s="15">
        <f t="shared" si="1"/>
        <v>95.652173913043498</v>
      </c>
    </row>
    <row r="21" spans="1:7" s="11" customFormat="1" ht="15" customHeight="1" x14ac:dyDescent="0.2">
      <c r="A21" s="12" t="s">
        <v>27</v>
      </c>
      <c r="B21" s="8" t="s">
        <v>28</v>
      </c>
      <c r="C21" s="9">
        <f>C22+C23+C24</f>
        <v>5734933</v>
      </c>
      <c r="D21" s="9">
        <f>D22+D23+D24</f>
        <v>866521.7</v>
      </c>
      <c r="E21" s="9">
        <f>D21/C21*100</f>
        <v>15.109534845481193</v>
      </c>
      <c r="F21" s="9">
        <f>F22+F23+F24</f>
        <v>1157433.4000000001</v>
      </c>
      <c r="G21" s="9">
        <f>D21/F21*100</f>
        <v>74.865793573954221</v>
      </c>
    </row>
    <row r="22" spans="1:7" s="17" customFormat="1" ht="14.25" customHeight="1" x14ac:dyDescent="0.2">
      <c r="A22" s="13" t="s">
        <v>29</v>
      </c>
      <c r="B22" s="18" t="s">
        <v>30</v>
      </c>
      <c r="C22" s="15">
        <v>5201473</v>
      </c>
      <c r="D22" s="16">
        <v>751066.5</v>
      </c>
      <c r="E22" s="15">
        <f t="shared" si="0"/>
        <v>14.43949627345946</v>
      </c>
      <c r="F22" s="15">
        <v>1033726.3</v>
      </c>
      <c r="G22" s="15">
        <f t="shared" si="1"/>
        <v>72.65622437970282</v>
      </c>
    </row>
    <row r="23" spans="1:7" s="17" customFormat="1" ht="21" customHeight="1" x14ac:dyDescent="0.2">
      <c r="A23" s="13" t="s">
        <v>31</v>
      </c>
      <c r="B23" s="18" t="s">
        <v>32</v>
      </c>
      <c r="C23" s="15">
        <v>532268</v>
      </c>
      <c r="D23" s="16">
        <v>115118.2</v>
      </c>
      <c r="E23" s="15">
        <f t="shared" si="0"/>
        <v>21.627864158656919</v>
      </c>
      <c r="F23" s="15">
        <v>123413.1</v>
      </c>
      <c r="G23" s="15">
        <f t="shared" si="1"/>
        <v>93.278752417693084</v>
      </c>
    </row>
    <row r="24" spans="1:7" s="17" customFormat="1" ht="12.75" x14ac:dyDescent="0.2">
      <c r="A24" s="13" t="s">
        <v>33</v>
      </c>
      <c r="B24" s="18" t="s">
        <v>34</v>
      </c>
      <c r="C24" s="15">
        <v>1192</v>
      </c>
      <c r="D24" s="16">
        <v>337</v>
      </c>
      <c r="E24" s="15">
        <f t="shared" si="0"/>
        <v>28.271812080536911</v>
      </c>
      <c r="F24" s="15">
        <v>294</v>
      </c>
      <c r="G24" s="15">
        <f t="shared" si="1"/>
        <v>114.62585034013605</v>
      </c>
    </row>
    <row r="25" spans="1:7" s="11" customFormat="1" ht="25.5" hidden="1" customHeight="1" x14ac:dyDescent="0.2">
      <c r="A25" s="12" t="s">
        <v>27</v>
      </c>
      <c r="B25" s="19" t="s">
        <v>35</v>
      </c>
      <c r="C25" s="9">
        <f>C26+C27</f>
        <v>915445</v>
      </c>
      <c r="D25" s="9">
        <f>D26+D27</f>
        <v>125054.2</v>
      </c>
      <c r="E25" s="9">
        <f t="shared" si="0"/>
        <v>13.660482060637177</v>
      </c>
      <c r="F25" s="9">
        <f>F26+F27</f>
        <v>145227.80000000002</v>
      </c>
      <c r="G25" s="9">
        <f t="shared" si="1"/>
        <v>86.108995660610418</v>
      </c>
    </row>
    <row r="26" spans="1:7" s="17" customFormat="1" ht="76.5" hidden="1" customHeight="1" x14ac:dyDescent="0.2">
      <c r="A26" s="13" t="s">
        <v>29</v>
      </c>
      <c r="B26" s="18" t="s">
        <v>36</v>
      </c>
      <c r="C26" s="15">
        <v>906323</v>
      </c>
      <c r="D26" s="16">
        <v>124920.7</v>
      </c>
      <c r="E26" s="9">
        <f t="shared" si="0"/>
        <v>13.783242839473345</v>
      </c>
      <c r="F26" s="9">
        <v>145054.6</v>
      </c>
      <c r="G26" s="9">
        <f t="shared" si="1"/>
        <v>86.119778345533319</v>
      </c>
    </row>
    <row r="27" spans="1:7" s="17" customFormat="1" ht="38.25" hidden="1" customHeight="1" x14ac:dyDescent="0.2">
      <c r="A27" s="13" t="s">
        <v>31</v>
      </c>
      <c r="B27" s="18" t="s">
        <v>37</v>
      </c>
      <c r="C27" s="15">
        <v>9122</v>
      </c>
      <c r="D27" s="16">
        <v>133.5</v>
      </c>
      <c r="E27" s="9">
        <f t="shared" si="0"/>
        <v>1.4634948476211358</v>
      </c>
      <c r="F27" s="9">
        <v>173.2</v>
      </c>
      <c r="G27" s="9">
        <f t="shared" si="1"/>
        <v>77.078521939953816</v>
      </c>
    </row>
    <row r="28" spans="1:7" s="11" customFormat="1" ht="38.25" hidden="1" customHeight="1" x14ac:dyDescent="0.2">
      <c r="A28" s="12" t="s">
        <v>33</v>
      </c>
      <c r="B28" s="19" t="s">
        <v>38</v>
      </c>
      <c r="C28" s="9">
        <v>119821</v>
      </c>
      <c r="D28" s="9">
        <v>25604</v>
      </c>
      <c r="E28" s="9">
        <f t="shared" si="0"/>
        <v>21.368541407599668</v>
      </c>
      <c r="F28" s="9">
        <v>19067.8</v>
      </c>
      <c r="G28" s="9">
        <f t="shared" si="1"/>
        <v>134.27873168378105</v>
      </c>
    </row>
    <row r="29" spans="1:7" s="11" customFormat="1" ht="102" hidden="1" customHeight="1" x14ac:dyDescent="0.2">
      <c r="A29" s="12"/>
      <c r="B29" s="19" t="s">
        <v>39</v>
      </c>
      <c r="C29" s="9"/>
      <c r="D29" s="9">
        <v>19.8</v>
      </c>
      <c r="E29" s="9" t="e">
        <f t="shared" si="0"/>
        <v>#DIV/0!</v>
      </c>
      <c r="F29" s="9">
        <v>-4</v>
      </c>
      <c r="G29" s="9">
        <f t="shared" si="1"/>
        <v>-495</v>
      </c>
    </row>
    <row r="30" spans="1:7" s="11" customFormat="1" ht="12.75" x14ac:dyDescent="0.2">
      <c r="A30" s="12"/>
      <c r="B30" s="19" t="s">
        <v>40</v>
      </c>
      <c r="C30" s="9">
        <f>C25+C28+C29</f>
        <v>1035266</v>
      </c>
      <c r="D30" s="9">
        <f>D25+D28+D29</f>
        <v>150678</v>
      </c>
      <c r="E30" s="9">
        <f t="shared" si="0"/>
        <v>14.554520287539626</v>
      </c>
      <c r="F30" s="9">
        <v>164291.6</v>
      </c>
      <c r="G30" s="9">
        <f t="shared" si="1"/>
        <v>91.713757733201206</v>
      </c>
    </row>
    <row r="31" spans="1:7" s="11" customFormat="1" ht="12.75" x14ac:dyDescent="0.2">
      <c r="A31" s="12"/>
      <c r="B31" s="19" t="s">
        <v>41</v>
      </c>
      <c r="C31" s="9">
        <v>873873</v>
      </c>
      <c r="D31" s="9">
        <v>176389.9</v>
      </c>
      <c r="E31" s="9">
        <f t="shared" si="0"/>
        <v>20.184843793091215</v>
      </c>
      <c r="F31" s="9">
        <v>178257.8</v>
      </c>
      <c r="G31" s="9">
        <f t="shared" si="1"/>
        <v>98.952135614823035</v>
      </c>
    </row>
    <row r="32" spans="1:7" s="23" customFormat="1" ht="25.5" x14ac:dyDescent="0.2">
      <c r="A32" s="20" t="s">
        <v>42</v>
      </c>
      <c r="B32" s="21" t="s">
        <v>43</v>
      </c>
      <c r="C32" s="22">
        <f>C33+C39+C40+C41</f>
        <v>21517607.800000001</v>
      </c>
      <c r="D32" s="22">
        <f>D33+D39+D40+D41</f>
        <v>4735731.5073199999</v>
      </c>
      <c r="E32" s="22">
        <f>D32/C32*100</f>
        <v>22.008633819043769</v>
      </c>
      <c r="F32" s="22">
        <f>F33+F39+F40+F41</f>
        <v>3693622.6</v>
      </c>
      <c r="G32" s="22">
        <f>D32/F32*100</f>
        <v>128.21373540761851</v>
      </c>
    </row>
    <row r="33" spans="1:7" s="23" customFormat="1" ht="51" x14ac:dyDescent="0.2">
      <c r="A33" s="20" t="s">
        <v>44</v>
      </c>
      <c r="B33" s="21" t="s">
        <v>45</v>
      </c>
      <c r="C33" s="22">
        <f>SUM(C34:C37)</f>
        <v>21517652.199999999</v>
      </c>
      <c r="D33" s="22">
        <f>SUM(D34:D37)</f>
        <v>4798546.7</v>
      </c>
      <c r="E33" s="22">
        <f>D33/C33*100</f>
        <v>22.300512413710265</v>
      </c>
      <c r="F33" s="22">
        <f>SUM(F34:F38)</f>
        <v>3730222.2</v>
      </c>
      <c r="G33" s="22">
        <f>D33/F33*100</f>
        <v>128.63970140974445</v>
      </c>
    </row>
    <row r="34" spans="1:7" s="23" customFormat="1" ht="25.5" x14ac:dyDescent="0.2">
      <c r="A34" s="24" t="s">
        <v>46</v>
      </c>
      <c r="B34" s="25" t="s">
        <v>47</v>
      </c>
      <c r="C34" s="26">
        <v>15784809.199999999</v>
      </c>
      <c r="D34" s="26">
        <v>3946202.7</v>
      </c>
      <c r="E34" s="26">
        <f t="shared" ref="E34:E38" si="2">D34/C34*100</f>
        <v>25.000002534081951</v>
      </c>
      <c r="F34" s="26">
        <v>3027587.9</v>
      </c>
      <c r="G34" s="26">
        <f t="shared" ref="G34:G36" si="3">D34/F34*100</f>
        <v>130.34147414844671</v>
      </c>
    </row>
    <row r="35" spans="1:7" s="23" customFormat="1" ht="38.25" x14ac:dyDescent="0.2">
      <c r="A35" s="24" t="s">
        <v>48</v>
      </c>
      <c r="B35" s="25" t="s">
        <v>49</v>
      </c>
      <c r="C35" s="26">
        <v>1972837.9</v>
      </c>
      <c r="D35" s="26">
        <v>106310.3</v>
      </c>
      <c r="E35" s="26">
        <f t="shared" si="2"/>
        <v>5.3886991931775032</v>
      </c>
      <c r="F35" s="26">
        <v>43967.199999999997</v>
      </c>
      <c r="G35" s="26">
        <f t="shared" si="3"/>
        <v>241.79456503939304</v>
      </c>
    </row>
    <row r="36" spans="1:7" s="23" customFormat="1" ht="25.5" x14ac:dyDescent="0.2">
      <c r="A36" s="24" t="s">
        <v>50</v>
      </c>
      <c r="B36" s="25" t="s">
        <v>51</v>
      </c>
      <c r="C36" s="26">
        <v>3652224.3000000003</v>
      </c>
      <c r="D36" s="26">
        <v>726893.4</v>
      </c>
      <c r="E36" s="26">
        <f t="shared" si="2"/>
        <v>19.902758984435867</v>
      </c>
      <c r="F36" s="26">
        <v>615461.80000000005</v>
      </c>
      <c r="G36" s="26">
        <f t="shared" si="3"/>
        <v>118.10536413470341</v>
      </c>
    </row>
    <row r="37" spans="1:7" s="23" customFormat="1" x14ac:dyDescent="0.2">
      <c r="A37" s="24" t="s">
        <v>52</v>
      </c>
      <c r="B37" s="25" t="s">
        <v>53</v>
      </c>
      <c r="C37" s="26">
        <v>107780.8</v>
      </c>
      <c r="D37" s="26">
        <v>19140.3</v>
      </c>
      <c r="E37" s="26">
        <f t="shared" si="2"/>
        <v>17.758543265590902</v>
      </c>
      <c r="F37" s="26">
        <v>43131.5</v>
      </c>
      <c r="G37" s="26">
        <f>D37/F37*100</f>
        <v>44.376615698503414</v>
      </c>
    </row>
    <row r="38" spans="1:7" s="23" customFormat="1" ht="25.5" x14ac:dyDescent="0.2">
      <c r="A38" s="24" t="s">
        <v>64</v>
      </c>
      <c r="B38" s="25" t="s">
        <v>65</v>
      </c>
      <c r="C38" s="26">
        <v>0</v>
      </c>
      <c r="D38" s="26">
        <v>0</v>
      </c>
      <c r="E38" s="26" t="s">
        <v>60</v>
      </c>
      <c r="F38" s="26">
        <v>73.8</v>
      </c>
      <c r="G38" s="26" t="s">
        <v>60</v>
      </c>
    </row>
    <row r="39" spans="1:7" s="23" customFormat="1" x14ac:dyDescent="0.2">
      <c r="A39" s="24" t="s">
        <v>63</v>
      </c>
      <c r="B39" s="25" t="s">
        <v>54</v>
      </c>
      <c r="C39" s="26">
        <v>0</v>
      </c>
      <c r="D39" s="26">
        <v>752</v>
      </c>
      <c r="E39" s="26" t="s">
        <v>60</v>
      </c>
      <c r="F39" s="26">
        <v>0</v>
      </c>
      <c r="G39" s="26" t="s">
        <v>60</v>
      </c>
    </row>
    <row r="40" spans="1:7" s="23" customFormat="1" ht="89.25" x14ac:dyDescent="0.2">
      <c r="A40" s="24" t="s">
        <v>61</v>
      </c>
      <c r="B40" s="25" t="s">
        <v>55</v>
      </c>
      <c r="C40" s="26">
        <v>0</v>
      </c>
      <c r="D40" s="26">
        <v>25234.799999999999</v>
      </c>
      <c r="E40" s="26" t="s">
        <v>60</v>
      </c>
      <c r="F40" s="26">
        <v>41828.1</v>
      </c>
      <c r="G40" s="26">
        <f t="shared" ref="G40:G41" si="4">D40/F40*100</f>
        <v>60.329778306927636</v>
      </c>
    </row>
    <row r="41" spans="1:7" s="23" customFormat="1" ht="38.25" x14ac:dyDescent="0.2">
      <c r="A41" s="24" t="s">
        <v>62</v>
      </c>
      <c r="B41" s="25" t="s">
        <v>56</v>
      </c>
      <c r="C41" s="26">
        <v>-44.4</v>
      </c>
      <c r="D41" s="26">
        <v>-88801.99268000001</v>
      </c>
      <c r="E41" s="26" t="s">
        <v>60</v>
      </c>
      <c r="F41" s="26">
        <v>-78427.7</v>
      </c>
      <c r="G41" s="26">
        <f t="shared" si="4"/>
        <v>113.22784256072794</v>
      </c>
    </row>
    <row r="42" spans="1:7" s="23" customFormat="1" x14ac:dyDescent="0.25">
      <c r="B42" s="27"/>
      <c r="C42" s="28"/>
      <c r="D42" s="29"/>
      <c r="E42" s="29"/>
      <c r="F42" s="29"/>
      <c r="G42" s="30"/>
    </row>
    <row r="43" spans="1:7" s="23" customFormat="1" x14ac:dyDescent="0.25">
      <c r="B43" s="27"/>
      <c r="C43" s="28"/>
      <c r="D43" s="29"/>
      <c r="E43" s="29"/>
      <c r="F43" s="29"/>
      <c r="G43" s="30"/>
    </row>
    <row r="44" spans="1:7" s="23" customFormat="1" x14ac:dyDescent="0.25">
      <c r="B44" s="27"/>
      <c r="C44" s="28"/>
      <c r="D44" s="29"/>
      <c r="E44" s="29"/>
      <c r="F44" s="29"/>
      <c r="G44" s="30"/>
    </row>
    <row r="45" spans="1:7" s="23" customFormat="1" x14ac:dyDescent="0.25">
      <c r="B45" s="27"/>
      <c r="C45" s="28"/>
      <c r="D45" s="29"/>
      <c r="E45" s="29"/>
      <c r="F45" s="29"/>
      <c r="G45" s="30"/>
    </row>
    <row r="46" spans="1:7" s="23" customFormat="1" x14ac:dyDescent="0.25">
      <c r="B46" s="27"/>
      <c r="C46" s="28"/>
      <c r="D46" s="29"/>
      <c r="E46" s="29"/>
      <c r="F46" s="29"/>
      <c r="G46" s="30"/>
    </row>
    <row r="47" spans="1:7" s="23" customFormat="1" x14ac:dyDescent="0.25">
      <c r="B47" s="27"/>
      <c r="C47" s="28"/>
      <c r="D47" s="29"/>
      <c r="E47" s="29"/>
      <c r="F47" s="29"/>
      <c r="G47" s="30"/>
    </row>
    <row r="48" spans="1:7" s="23" customFormat="1" x14ac:dyDescent="0.25">
      <c r="B48" s="27"/>
      <c r="C48" s="28"/>
      <c r="D48" s="29"/>
      <c r="E48" s="29"/>
      <c r="F48" s="29"/>
      <c r="G48" s="30"/>
    </row>
    <row r="49" spans="2:7" s="23" customFormat="1" x14ac:dyDescent="0.25">
      <c r="B49" s="27"/>
      <c r="C49" s="28"/>
      <c r="D49" s="29"/>
      <c r="E49" s="29"/>
      <c r="F49" s="29"/>
      <c r="G49" s="30"/>
    </row>
    <row r="50" spans="2:7" s="23" customFormat="1" x14ac:dyDescent="0.25">
      <c r="B50" s="27"/>
      <c r="C50" s="28"/>
      <c r="D50" s="29"/>
      <c r="E50" s="29"/>
      <c r="F50" s="29"/>
      <c r="G50" s="30"/>
    </row>
    <row r="51" spans="2:7" s="23" customFormat="1" x14ac:dyDescent="0.25">
      <c r="B51" s="27"/>
      <c r="C51" s="28"/>
      <c r="D51" s="29"/>
      <c r="E51" s="29"/>
      <c r="F51" s="29"/>
      <c r="G51" s="30"/>
    </row>
    <row r="52" spans="2:7" s="23" customFormat="1" x14ac:dyDescent="0.25">
      <c r="B52" s="27"/>
      <c r="C52" s="28"/>
      <c r="D52" s="29"/>
      <c r="E52" s="29"/>
      <c r="F52" s="29"/>
      <c r="G52" s="30"/>
    </row>
    <row r="53" spans="2:7" s="23" customFormat="1" x14ac:dyDescent="0.25">
      <c r="B53" s="27"/>
      <c r="C53" s="28"/>
      <c r="D53" s="29"/>
      <c r="E53" s="29"/>
      <c r="F53" s="29"/>
      <c r="G53" s="30"/>
    </row>
    <row r="54" spans="2:7" s="23" customFormat="1" x14ac:dyDescent="0.25">
      <c r="B54" s="27"/>
      <c r="C54" s="28"/>
      <c r="D54" s="29"/>
      <c r="E54" s="29"/>
      <c r="F54" s="29"/>
      <c r="G54" s="30"/>
    </row>
    <row r="55" spans="2:7" s="23" customFormat="1" x14ac:dyDescent="0.25">
      <c r="B55" s="27"/>
      <c r="C55" s="28"/>
      <c r="D55" s="29"/>
      <c r="E55" s="29"/>
      <c r="F55" s="29"/>
      <c r="G55" s="30"/>
    </row>
    <row r="56" spans="2:7" s="23" customFormat="1" x14ac:dyDescent="0.25">
      <c r="B56" s="27"/>
      <c r="C56" s="28"/>
      <c r="D56" s="29"/>
      <c r="E56" s="29"/>
      <c r="F56" s="29"/>
      <c r="G56" s="30"/>
    </row>
    <row r="57" spans="2:7" s="23" customFormat="1" x14ac:dyDescent="0.25">
      <c r="B57" s="27"/>
      <c r="C57" s="28"/>
      <c r="D57" s="29"/>
      <c r="E57" s="29"/>
      <c r="F57" s="29"/>
      <c r="G57" s="30"/>
    </row>
    <row r="58" spans="2:7" s="23" customFormat="1" x14ac:dyDescent="0.25">
      <c r="B58" s="27"/>
      <c r="C58" s="28"/>
      <c r="D58" s="29"/>
      <c r="E58" s="29"/>
      <c r="F58" s="29"/>
      <c r="G58" s="30"/>
    </row>
    <row r="59" spans="2:7" s="32" customFormat="1" x14ac:dyDescent="0.25">
      <c r="B59" s="31"/>
      <c r="C59" s="1"/>
      <c r="D59" s="3"/>
      <c r="E59" s="3"/>
      <c r="F59" s="3"/>
      <c r="G59" s="4"/>
    </row>
    <row r="60" spans="2:7" s="32" customFormat="1" x14ac:dyDescent="0.25">
      <c r="B60" s="31"/>
      <c r="C60" s="1"/>
      <c r="D60" s="3"/>
      <c r="E60" s="3"/>
      <c r="F60" s="3"/>
      <c r="G60" s="4"/>
    </row>
    <row r="61" spans="2:7" s="32" customFormat="1" x14ac:dyDescent="0.25">
      <c r="B61" s="31"/>
      <c r="C61" s="1"/>
      <c r="D61" s="3"/>
      <c r="E61" s="3"/>
      <c r="F61" s="3"/>
      <c r="G61" s="4"/>
    </row>
    <row r="62" spans="2:7" s="32" customFormat="1" x14ac:dyDescent="0.25">
      <c r="B62" s="31"/>
      <c r="C62" s="1"/>
      <c r="D62" s="3"/>
      <c r="E62" s="3"/>
      <c r="F62" s="3"/>
      <c r="G62" s="4"/>
    </row>
    <row r="63" spans="2:7" s="32" customFormat="1" x14ac:dyDescent="0.25">
      <c r="B63" s="31"/>
      <c r="C63" s="1"/>
      <c r="D63" s="3"/>
      <c r="E63" s="3"/>
      <c r="F63" s="3"/>
      <c r="G63" s="4"/>
    </row>
    <row r="64" spans="2:7" s="32" customFormat="1" x14ac:dyDescent="0.25">
      <c r="B64" s="31"/>
      <c r="C64" s="1"/>
      <c r="D64" s="3"/>
      <c r="E64" s="3"/>
      <c r="F64" s="3"/>
      <c r="G64" s="4"/>
    </row>
    <row r="65" spans="2:7" s="32" customFormat="1" x14ac:dyDescent="0.25">
      <c r="B65" s="31"/>
      <c r="C65" s="1"/>
      <c r="D65" s="3"/>
      <c r="E65" s="3"/>
      <c r="F65" s="3"/>
      <c r="G65" s="4"/>
    </row>
    <row r="66" spans="2:7" s="32" customFormat="1" x14ac:dyDescent="0.25">
      <c r="B66" s="31"/>
      <c r="C66" s="1"/>
      <c r="D66" s="3"/>
      <c r="E66" s="3"/>
      <c r="F66" s="3"/>
      <c r="G66" s="4"/>
    </row>
    <row r="67" spans="2:7" s="32" customFormat="1" x14ac:dyDescent="0.25">
      <c r="B67" s="31"/>
      <c r="C67" s="1"/>
      <c r="D67" s="3"/>
      <c r="E67" s="3"/>
      <c r="F67" s="3"/>
      <c r="G67" s="4"/>
    </row>
    <row r="68" spans="2:7" s="32" customFormat="1" x14ac:dyDescent="0.25">
      <c r="B68" s="31"/>
      <c r="C68" s="1"/>
      <c r="D68" s="3"/>
      <c r="E68" s="3"/>
      <c r="F68" s="3"/>
      <c r="G68" s="4"/>
    </row>
    <row r="69" spans="2:7" s="32" customFormat="1" x14ac:dyDescent="0.25">
      <c r="B69" s="31"/>
      <c r="C69" s="1"/>
      <c r="D69" s="3"/>
      <c r="E69" s="3"/>
      <c r="F69" s="3"/>
      <c r="G69" s="4"/>
    </row>
    <row r="70" spans="2:7" s="32" customFormat="1" x14ac:dyDescent="0.25">
      <c r="B70" s="31"/>
      <c r="C70" s="1"/>
      <c r="D70" s="3"/>
      <c r="E70" s="3"/>
      <c r="F70" s="3"/>
      <c r="G70" s="4"/>
    </row>
    <row r="71" spans="2:7" s="32" customFormat="1" x14ac:dyDescent="0.25">
      <c r="B71" s="31"/>
      <c r="C71" s="1"/>
      <c r="D71" s="3"/>
      <c r="E71" s="3"/>
      <c r="F71" s="3"/>
      <c r="G71" s="4"/>
    </row>
    <row r="72" spans="2:7" s="32" customFormat="1" x14ac:dyDescent="0.25">
      <c r="B72" s="31"/>
      <c r="C72" s="1"/>
      <c r="D72" s="3"/>
      <c r="E72" s="3"/>
      <c r="F72" s="3"/>
      <c r="G72" s="4"/>
    </row>
    <row r="73" spans="2:7" s="32" customFormat="1" x14ac:dyDescent="0.25">
      <c r="B73" s="31"/>
      <c r="C73" s="1"/>
      <c r="D73" s="3"/>
      <c r="E73" s="3"/>
      <c r="F73" s="3"/>
      <c r="G73" s="4"/>
    </row>
    <row r="74" spans="2:7" s="32" customFormat="1" x14ac:dyDescent="0.25">
      <c r="B74" s="31"/>
      <c r="C74" s="1"/>
      <c r="D74" s="3"/>
      <c r="E74" s="3"/>
      <c r="F74" s="3"/>
      <c r="G74" s="4"/>
    </row>
    <row r="75" spans="2:7" s="32" customFormat="1" x14ac:dyDescent="0.25">
      <c r="B75" s="31"/>
      <c r="C75" s="1"/>
      <c r="D75" s="3"/>
      <c r="E75" s="3"/>
      <c r="F75" s="3"/>
      <c r="G75" s="4"/>
    </row>
    <row r="76" spans="2:7" s="32" customFormat="1" x14ac:dyDescent="0.25">
      <c r="B76" s="31"/>
      <c r="C76" s="1"/>
      <c r="D76" s="3"/>
      <c r="E76" s="3"/>
      <c r="F76" s="3"/>
      <c r="G76" s="4"/>
    </row>
    <row r="77" spans="2:7" s="32" customFormat="1" x14ac:dyDescent="0.25">
      <c r="B77" s="31"/>
      <c r="C77" s="1"/>
      <c r="D77" s="3"/>
      <c r="E77" s="3"/>
      <c r="F77" s="3"/>
      <c r="G77" s="4"/>
    </row>
    <row r="78" spans="2:7" s="32" customFormat="1" x14ac:dyDescent="0.25">
      <c r="B78" s="31"/>
      <c r="C78" s="1"/>
      <c r="D78" s="3"/>
      <c r="E78" s="3"/>
      <c r="F78" s="3"/>
      <c r="G78" s="4"/>
    </row>
    <row r="79" spans="2:7" s="32" customFormat="1" x14ac:dyDescent="0.25">
      <c r="B79" s="31"/>
      <c r="C79" s="1"/>
      <c r="D79" s="3"/>
      <c r="E79" s="3"/>
      <c r="F79" s="3"/>
      <c r="G79" s="4"/>
    </row>
    <row r="80" spans="2:7" s="32" customFormat="1" x14ac:dyDescent="0.25">
      <c r="B80" s="31"/>
      <c r="C80" s="1"/>
      <c r="D80" s="3"/>
      <c r="E80" s="3"/>
      <c r="F80" s="3"/>
      <c r="G80" s="4"/>
    </row>
    <row r="81" spans="2:7" s="32" customFormat="1" x14ac:dyDescent="0.25">
      <c r="B81" s="31"/>
      <c r="C81" s="1"/>
      <c r="D81" s="3"/>
      <c r="E81" s="3"/>
      <c r="F81" s="3"/>
      <c r="G81" s="4"/>
    </row>
    <row r="82" spans="2:7" s="32" customFormat="1" x14ac:dyDescent="0.25">
      <c r="B82" s="31"/>
      <c r="C82" s="1"/>
      <c r="D82" s="3"/>
      <c r="E82" s="3"/>
      <c r="F82" s="3"/>
      <c r="G82" s="4"/>
    </row>
    <row r="83" spans="2:7" s="32" customFormat="1" x14ac:dyDescent="0.25">
      <c r="B83" s="31"/>
      <c r="C83" s="1"/>
      <c r="D83" s="3"/>
      <c r="E83" s="3"/>
      <c r="F83" s="3"/>
      <c r="G83" s="4"/>
    </row>
    <row r="84" spans="2:7" s="32" customFormat="1" x14ac:dyDescent="0.25">
      <c r="B84" s="31"/>
      <c r="C84" s="1"/>
      <c r="D84" s="3"/>
      <c r="E84" s="3"/>
      <c r="F84" s="3"/>
      <c r="G84" s="4"/>
    </row>
    <row r="85" spans="2:7" s="32" customFormat="1" x14ac:dyDescent="0.25">
      <c r="B85" s="31"/>
      <c r="C85" s="1"/>
      <c r="D85" s="3"/>
      <c r="E85" s="3"/>
      <c r="F85" s="3"/>
      <c r="G85" s="4"/>
    </row>
    <row r="86" spans="2:7" s="32" customFormat="1" x14ac:dyDescent="0.25">
      <c r="B86" s="31"/>
      <c r="C86" s="1"/>
      <c r="D86" s="3"/>
      <c r="E86" s="3"/>
      <c r="F86" s="3"/>
      <c r="G86" s="4"/>
    </row>
    <row r="87" spans="2:7" s="32" customFormat="1" x14ac:dyDescent="0.25">
      <c r="B87" s="31"/>
      <c r="C87" s="1"/>
      <c r="D87" s="3"/>
      <c r="E87" s="3"/>
      <c r="F87" s="3"/>
      <c r="G87" s="4"/>
    </row>
    <row r="88" spans="2:7" s="32" customFormat="1" x14ac:dyDescent="0.25">
      <c r="B88" s="31"/>
      <c r="C88" s="1"/>
      <c r="D88" s="3"/>
      <c r="E88" s="3"/>
      <c r="F88" s="3"/>
      <c r="G88" s="4"/>
    </row>
    <row r="89" spans="2:7" s="32" customFormat="1" x14ac:dyDescent="0.25">
      <c r="B89" s="31"/>
      <c r="C89" s="1"/>
      <c r="D89" s="3"/>
      <c r="E89" s="3"/>
      <c r="F89" s="3"/>
      <c r="G89" s="4"/>
    </row>
    <row r="90" spans="2:7" s="32" customFormat="1" x14ac:dyDescent="0.25">
      <c r="B90" s="31"/>
      <c r="C90" s="1"/>
      <c r="D90" s="3"/>
      <c r="E90" s="3"/>
      <c r="F90" s="3"/>
      <c r="G90" s="4"/>
    </row>
    <row r="91" spans="2:7" s="32" customFormat="1" x14ac:dyDescent="0.25">
      <c r="B91" s="31"/>
      <c r="C91" s="1"/>
      <c r="D91" s="3"/>
      <c r="E91" s="3"/>
      <c r="F91" s="3"/>
      <c r="G91" s="4"/>
    </row>
    <row r="92" spans="2:7" s="32" customFormat="1" x14ac:dyDescent="0.25">
      <c r="B92" s="2"/>
      <c r="C92" s="1"/>
      <c r="D92" s="3"/>
      <c r="E92" s="3"/>
      <c r="F92" s="3"/>
      <c r="G92" s="4"/>
    </row>
  </sheetData>
  <mergeCells count="9">
    <mergeCell ref="D4:G4"/>
    <mergeCell ref="A5:G5"/>
    <mergeCell ref="A6:A7"/>
    <mergeCell ref="B6:B7"/>
    <mergeCell ref="C6:C7"/>
    <mergeCell ref="D6:D7"/>
    <mergeCell ref="E6:E7"/>
    <mergeCell ref="F6:F7"/>
    <mergeCell ref="G6:G7"/>
  </mergeCells>
  <pageMargins left="0.23622047244094491" right="3.937007874015748E-2" top="0.15748031496062992" bottom="0.19685039370078741" header="0.31496062992125984" footer="0.11811023622047245"/>
  <pageSetup paperSize="9" scale="68" fitToHeight="0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бюджет субъекта</vt:lpstr>
      <vt:lpstr>'Доходы бюджет субъекта'!Заголовки_для_печати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2018-08-09T05:11:44Z</cp:lastPrinted>
  <dcterms:created xsi:type="dcterms:W3CDTF">2018-08-06T02:34:51Z</dcterms:created>
  <dcterms:modified xsi:type="dcterms:W3CDTF">2018-08-13T01:44:31Z</dcterms:modified>
</cp:coreProperties>
</file>